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5_Popravki razpisne dokumentacije\"/>
    </mc:Choice>
  </mc:AlternateContent>
  <xr:revisionPtr revIDLastSave="0" documentId="8_{C2D94C3C-1BE1-4C89-9EFF-BB8AB6AF841D}" xr6:coauthVersionLast="45" xr6:coauthVersionMax="45" xr10:uidLastSave="{00000000-0000-0000-0000-000000000000}"/>
  <bookViews>
    <workbookView xWindow="-120" yWindow="-120" windowWidth="29040" windowHeight="15840" tabRatio="819" activeTab="2" xr2:uid="{00000000-000D-0000-FFFF-FFFF00000000}"/>
  </bookViews>
  <sheets>
    <sheet name="SK-REKAP" sheetId="1" r:id="rId1"/>
    <sheet name="kanal-15-01" sheetId="4" r:id="rId2"/>
    <sheet name="Črpališče Č PE-01" sheetId="8" r:id="rId3"/>
  </sheets>
  <definedNames>
    <definedName name="_xlnm.Print_Area" localSheetId="2">'Črpališče Č PE-01'!$A$1:$F$170</definedName>
    <definedName name="_xlnm.Print_Area" localSheetId="1">'kanal-15-01'!$A$1:$F$65</definedName>
    <definedName name="_xlnm.Print_Area" localSheetId="0">'SK-REKAP'!$A$1:$F$42</definedName>
    <definedName name="_xlnm.Print_Titles" localSheetId="2">'Črpališče Č PE-01'!$3:$4</definedName>
    <definedName name="_xlnm.Print_Titles" localSheetId="1">'kanal-15-01'!$3:$4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8" l="1"/>
  <c r="F42" i="8" l="1"/>
  <c r="F41" i="8" l="1"/>
  <c r="F34" i="8"/>
  <c r="F59" i="4"/>
  <c r="F58" i="4"/>
  <c r="F10" i="8" l="1"/>
  <c r="F11" i="8" s="1"/>
  <c r="F14" i="1" s="1"/>
  <c r="F6" i="8"/>
  <c r="F7" i="8" s="1"/>
  <c r="F13" i="1" s="1"/>
  <c r="F166" i="8" l="1"/>
  <c r="F165" i="8"/>
  <c r="F164" i="8"/>
  <c r="F163" i="8"/>
  <c r="F162" i="8"/>
  <c r="F158" i="8"/>
  <c r="F157" i="8"/>
  <c r="F156" i="8"/>
  <c r="F155" i="8"/>
  <c r="F154" i="8"/>
  <c r="F153" i="8"/>
  <c r="F152" i="8"/>
  <c r="F151" i="8"/>
  <c r="F150" i="8"/>
  <c r="F149"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46" i="8" s="1"/>
  <c r="E25" i="1" s="1"/>
  <c r="F117" i="8"/>
  <c r="F116" i="8"/>
  <c r="F115" i="8"/>
  <c r="F114" i="8"/>
  <c r="F118" i="8" s="1"/>
  <c r="E24" i="1" s="1"/>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5" i="8"/>
  <c r="F74" i="8"/>
  <c r="F73" i="8"/>
  <c r="F72" i="8"/>
  <c r="F71" i="8"/>
  <c r="F70" i="8"/>
  <c r="F69" i="8"/>
  <c r="F65" i="8"/>
  <c r="F64" i="8"/>
  <c r="F63" i="8"/>
  <c r="F62" i="8"/>
  <c r="F61" i="8"/>
  <c r="F60" i="8"/>
  <c r="F56" i="8"/>
  <c r="F55" i="8"/>
  <c r="F54" i="8"/>
  <c r="F53" i="8"/>
  <c r="F52" i="8"/>
  <c r="F48" i="8"/>
  <c r="F49" i="8" s="1"/>
  <c r="F167" i="8" l="1"/>
  <c r="E27" i="1" s="1"/>
  <c r="E19" i="1"/>
  <c r="F159" i="8"/>
  <c r="E26" i="1" s="1"/>
  <c r="F111" i="8"/>
  <c r="E23" i="1" s="1"/>
  <c r="F66" i="8"/>
  <c r="E21" i="1" s="1"/>
  <c r="F76" i="8"/>
  <c r="E22" i="1" s="1"/>
  <c r="F57" i="8"/>
  <c r="E20" i="1" s="1"/>
  <c r="F18" i="1" l="1"/>
  <c r="F168" i="8"/>
  <c r="F43" i="8"/>
  <c r="F35" i="8"/>
  <c r="F33" i="8"/>
  <c r="F32" i="8"/>
  <c r="F31" i="8"/>
  <c r="F30" i="8"/>
  <c r="F29" i="8"/>
  <c r="F28" i="8"/>
  <c r="F27" i="8"/>
  <c r="F26" i="8"/>
  <c r="F24" i="8"/>
  <c r="F23" i="8"/>
  <c r="F22" i="8"/>
  <c r="F16" i="8"/>
  <c r="F17" i="8" s="1"/>
  <c r="F15" i="1" l="1"/>
  <c r="F44" i="8"/>
  <c r="F17" i="1" s="1"/>
  <c r="F36" i="8"/>
  <c r="F16" i="1" s="1"/>
  <c r="F28" i="1" l="1"/>
  <c r="F170" i="8"/>
  <c r="F62" i="4" l="1"/>
  <c r="F61" i="4"/>
  <c r="F60" i="4"/>
  <c r="F57" i="4"/>
  <c r="F56" i="4"/>
  <c r="F55" i="4"/>
  <c r="F54" i="4"/>
  <c r="F53" i="4"/>
  <c r="F48" i="4"/>
  <c r="F43" i="4"/>
  <c r="F47" i="4"/>
  <c r="F46" i="4"/>
  <c r="F45" i="4"/>
  <c r="F44" i="4"/>
  <c r="F41" i="4"/>
  <c r="F40" i="4"/>
  <c r="F29" i="4"/>
  <c r="F35" i="4"/>
  <c r="F34" i="4"/>
  <c r="F33" i="4"/>
  <c r="F32" i="4"/>
  <c r="F31" i="4"/>
  <c r="F30" i="4"/>
  <c r="F28" i="4"/>
  <c r="F27" i="4"/>
  <c r="F26" i="4"/>
  <c r="F25" i="4"/>
  <c r="F24" i="4"/>
  <c r="F23" i="4"/>
  <c r="F22" i="4"/>
  <c r="F19" i="4"/>
  <c r="F20" i="4"/>
  <c r="F12" i="4"/>
  <c r="F11" i="4"/>
  <c r="F10" i="4"/>
  <c r="F9" i="4"/>
  <c r="F8" i="4"/>
  <c r="F7" i="4"/>
  <c r="F6" i="4"/>
  <c r="F49" i="4" l="1"/>
  <c r="F8" i="1" s="1"/>
  <c r="F13" i="4"/>
  <c r="F6" i="1" s="1"/>
  <c r="F36" i="4"/>
  <c r="F7" i="1" s="1"/>
  <c r="F63" i="4"/>
  <c r="F9" i="1" l="1"/>
  <c r="F10" i="1" s="1"/>
  <c r="F65" i="4"/>
  <c r="F30" i="1" l="1"/>
  <c r="F31" i="1" s="1"/>
  <c r="F32" i="1" l="1"/>
  <c r="F33" i="1" s="1"/>
  <c r="F34" i="1" s="1"/>
</calcChain>
</file>

<file path=xl/sharedStrings.xml><?xml version="1.0" encoding="utf-8"?>
<sst xmlns="http://schemas.openxmlformats.org/spreadsheetml/2006/main" count="585" uniqueCount="395">
  <si>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</si>
  <si>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</si>
  <si>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</si>
  <si>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</si>
  <si>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</si>
  <si>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</si>
  <si>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</si>
  <si>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</si>
  <si>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</si>
  <si>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</si>
  <si>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</si>
  <si>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</si>
  <si>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</si>
  <si>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</si>
  <si>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</si>
  <si>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</si>
  <si>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</si>
  <si>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</si>
  <si>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</si>
  <si>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</si>
  <si>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</si>
  <si>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</si>
  <si>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</si>
  <si>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</si>
  <si>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</si>
  <si>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</si>
  <si>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</si>
  <si>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</si>
  <si>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</si>
  <si>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</si>
  <si>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</si>
  <si>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</si>
  <si>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</si>
  <si>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</si>
  <si>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</si>
  <si>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</si>
  <si>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</si>
  <si>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</si>
  <si>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</si>
  <si>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</si>
  <si>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</si>
  <si>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</si>
  <si>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</si>
  <si>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</si>
  <si>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Obnovitev zakoličbene osi trase z zavarovanjem zakoličene osi.</t>
  </si>
  <si>
    <t>Strojno rezanje asfalta in tesnjenje stikov s tesnilnim kitom za stičenje (npr. Masflex ali ekvivalent) pred asfaltiranjem.</t>
  </si>
  <si>
    <r>
      <t>m</t>
    </r>
    <r>
      <rPr>
        <vertAlign val="superscript"/>
        <sz val="10"/>
        <rFont val="Arial"/>
        <family val="2"/>
      </rPr>
      <t>3</t>
    </r>
  </si>
  <si>
    <r>
      <t>m</t>
    </r>
    <r>
      <rPr>
        <vertAlign val="superscript"/>
        <sz val="10"/>
        <rFont val="Arial"/>
        <family val="2"/>
      </rPr>
      <t>2</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</si>
  <si>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</si>
  <si>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</si>
  <si>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</si>
  <si>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</si>
  <si>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</si>
  <si>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</si>
  <si>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</si>
  <si>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</si>
  <si>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</si>
  <si>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</si>
  <si>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I./6</t>
  </si>
  <si>
    <t>I./5</t>
  </si>
  <si>
    <t>I./4</t>
  </si>
  <si>
    <t>I./3</t>
  </si>
  <si>
    <t>I./2</t>
  </si>
  <si>
    <t>II./2</t>
  </si>
  <si>
    <t>II./3</t>
  </si>
  <si>
    <t>II./4</t>
  </si>
  <si>
    <t>II./7</t>
  </si>
  <si>
    <t>II./9</t>
  </si>
  <si>
    <t>II./10</t>
  </si>
  <si>
    <t>II./11</t>
  </si>
  <si>
    <t>II./12</t>
  </si>
  <si>
    <t>III./1</t>
  </si>
  <si>
    <t>III./2</t>
  </si>
  <si>
    <t>III./5</t>
  </si>
  <si>
    <t>III./6</t>
  </si>
  <si>
    <t>III./7</t>
  </si>
  <si>
    <t>IV./1</t>
  </si>
  <si>
    <t>IV./2</t>
  </si>
  <si>
    <t>IV./3</t>
  </si>
  <si>
    <t>IV./5</t>
  </si>
  <si>
    <t>IV./6</t>
  </si>
  <si>
    <t>Nabava, dobava in vgrajevanje peščenega zaključnega sloja d= do 5cm (0-4mm) pod asfaltom</t>
  </si>
  <si>
    <t>Valjanje in planiranje planuma ceste ter fina priprava pred asfaltiranjem, z zaklinjanjem tampona, s kontrolo padcev in z morebitnimi manjšimi popravili nivelete ceste pred asfaltiranjem</t>
  </si>
  <si>
    <t xml:space="preserve">Dobava, transport ter strojno-ročni obsip cevi v coni cevovoda z dobro vezljivim, dobavljenim peščenim materialom (8-16mm) skladno s standardom SIST EN-1610, do višine 30 cm nad cevjo, z utrjevanjem do zbitosti (97% SPP)         </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</si>
  <si>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</si>
  <si>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</si>
  <si>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</si>
  <si>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OPOMBA: Vsi izkopi se obračunavajo v raščenem stanju, zasipi pa v vgrajenem! Pri izkopih obvezno ločevati gramozne (nekoherentne) materiale od zemlje in glinenih (koherentnih materialov).</t>
  </si>
  <si>
    <t>1.0</t>
  </si>
  <si>
    <t>Dobava in polaganje visokoobremenitvenih polnostenskih PP cevi DN 200 mm, temenske togosti min. SN 12. Cevi zunaj  in znotraj gladke. Izvedene po standardu SIST EN 13476-1. Stiki se tesnijo s spojno integriranimi gumi tesnili oziroma spojkami.</t>
  </si>
  <si>
    <t>Izvedba priključka kanalizacije na obstoječ jašek kanalizacije s kronsko navrtavo za cev DN 200 in vstavitvijo gumi tesnila, vključno z vsem potrebnim delom in materialom.</t>
  </si>
  <si>
    <t>Izvedba horizontalnega podvrtavanja,  v dolžini l=10.70m z zaščitno cevjo J.C. fi 324/7.1mm, kompletno z vsemi deli</t>
  </si>
  <si>
    <t>KOMUNALNI KANAL 15-01</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</si>
  <si>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</si>
  <si>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Izkop in odvoz obstoječega tampona in zemlje do deb. 50 cm na začasno deponijo - material predviden za zasip</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</si>
  <si>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</si>
  <si>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</si>
  <si>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I./7</t>
  </si>
  <si>
    <t>II./1</t>
  </si>
  <si>
    <t>II./5</t>
  </si>
  <si>
    <t>II./6</t>
  </si>
  <si>
    <t>II./8</t>
  </si>
  <si>
    <t>II./13</t>
  </si>
  <si>
    <t>II./14</t>
  </si>
  <si>
    <t>II./15</t>
  </si>
  <si>
    <t>II./16</t>
  </si>
  <si>
    <t>III./3</t>
  </si>
  <si>
    <t>III./4</t>
  </si>
  <si>
    <t>IV./4</t>
  </si>
  <si>
    <t>IV./7</t>
  </si>
  <si>
    <t>IV./8</t>
  </si>
  <si>
    <t>IV./9</t>
  </si>
  <si>
    <t>IV./10</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</si>
  <si>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rPr>
      <t>Za vsa dela na območju gradbišča - Podprojekta 15.1</t>
    </r>
    <r>
      <rPr>
        <sz val="10"/>
        <rFont val="Arial"/>
        <family val="2"/>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</si>
  <si>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rPr>
      <t xml:space="preserve"> Za vsa dela na območju gradbišča - Podprojekta 15.1</t>
    </r>
    <r>
      <rPr>
        <sz val="10"/>
        <rFont val="Arial"/>
        <family val="2"/>
      </rPr>
      <t>.</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</si>
  <si>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rPr>
      <t>Za vsa dela na območju gradbišča - Podprojekta 15.1</t>
    </r>
    <r>
      <rPr>
        <sz val="10"/>
        <rFont val="Arial"/>
        <family val="2"/>
      </rPr>
      <t>.</t>
    </r>
  </si>
  <si>
    <t>KANAL 15-01 SKUPAJ:</t>
  </si>
  <si>
    <t>2.0</t>
  </si>
  <si>
    <t>ČRPALIŠČE Č PE-01</t>
  </si>
  <si>
    <t>III./ Gradbena dela</t>
  </si>
  <si>
    <t>IV./ Montažna dela</t>
  </si>
  <si>
    <t>V./ Ostala dela</t>
  </si>
  <si>
    <t>VI./ Elekltroinstalacije in električna oprema</t>
  </si>
  <si>
    <t>Preddela upoštevana v popisu kanala s tlačnim vodom</t>
  </si>
  <si>
    <t>Zemeljska dela upoštevana v popisu kanala s tlačnim vodom</t>
  </si>
  <si>
    <t>III./ GRADBENA DELA</t>
  </si>
  <si>
    <t>GRADBENA DELA</t>
  </si>
  <si>
    <t>IV./ MONTAŽNA DELA</t>
  </si>
  <si>
    <t>OPOMBA: VSI VGRAJENI KOVINSKI DELI  (oprema, cevi, lestve, ograje, pritrdilni materiali) MORAJO BITI IZ NERJAVEČEGA MATERIALA 1.4301</t>
  </si>
  <si>
    <t>IV./1a</t>
  </si>
  <si>
    <t>Dobava, transport in vgradnja cevnega materiala za izdelavo tlačnega voda za črpališče:</t>
  </si>
  <si>
    <t>- J. C. DN 80mm z navarjenima prirobnicama, l=2x400mm</t>
  </si>
  <si>
    <t>- nepovratni kroglični ventil DN 80mm</t>
  </si>
  <si>
    <t>- ZASUN DN 80mm vključno s kolesom</t>
  </si>
  <si>
    <t>- Q 90° DN 80mm</t>
  </si>
  <si>
    <t>- "hlačni" T odcep DN 80mm</t>
  </si>
  <si>
    <t>- FF kos DN 80mm, l=400mm</t>
  </si>
  <si>
    <t>- FF kos DN 80mm, l=600mm</t>
  </si>
  <si>
    <t>-univerzalna spojka  s prirobnico za prehod iz J.C. DN 80/2mm na PE d=90mm/10bar</t>
  </si>
  <si>
    <t>V./ OSTALA DELA</t>
  </si>
  <si>
    <t>OPOMBA: Druga ostala dela zajeta v popisu kanal s tlačnim vodom</t>
  </si>
  <si>
    <t>V./1</t>
  </si>
  <si>
    <t>Prevzem dokumentacije in preučitev PZI projekta, priprava gradbišča, transport materialov in osebja, zavarovanje gradbišča</t>
  </si>
  <si>
    <t>kpl.</t>
  </si>
  <si>
    <t>SKUPAJ</t>
  </si>
  <si>
    <t>Dobava in polaganje kabla NYY-J 3x6 mm², položenega podzemno v inštalacijski cevi</t>
  </si>
  <si>
    <t>Dobava in polaganje kabla NYM-J 3x1,5 mm²</t>
  </si>
  <si>
    <t xml:space="preserve">Dobava in polaganje instalacijske cevi  fi 16 mm </t>
  </si>
  <si>
    <t>Dobava in polaganje kabla HO7V-K, RZ, 1 x 6  mm²</t>
  </si>
  <si>
    <t>Razni drobni nespecificiran material</t>
  </si>
  <si>
    <t xml:space="preserve">Izkop kabelskega jarka 0,3 x 0,9 m, komplet z izdelavo posteljice za kabel ter zasutje in povrnitev v prvotno stanje </t>
  </si>
  <si>
    <t>Izkop in postavitev temelja prostostoječe omarice komplet z betonom za obbetoniranje</t>
  </si>
  <si>
    <t>Ščitnik GAL</t>
  </si>
  <si>
    <t>Opozorilni trak z napisom ELEKTRIKA</t>
  </si>
  <si>
    <t>Stigmafleks cev fi 50 mm</t>
  </si>
  <si>
    <t>Dobava in polaganje inox traku RH1 30 x 3,5 mm</t>
  </si>
  <si>
    <t>Dobava in montaža sponke KON01 iz nerjavečega jekla za izvedbo spojev med ploščatimi strelovodnim vodniki</t>
  </si>
  <si>
    <t xml:space="preserve">Inox objemka za pritrditev kablov </t>
  </si>
  <si>
    <t xml:space="preserve">Inox objemka za pritrditev nivojske sonde </t>
  </si>
  <si>
    <t>Ozemljitev večjih kovinskih mas</t>
  </si>
  <si>
    <t>Meritve ozemljitev z izdajo poročila in merilnih protokolov</t>
  </si>
  <si>
    <t>Drobni material</t>
  </si>
  <si>
    <t xml:space="preserve">Dobava in montaža tipske prostostoječe plastične omare dimenzij 1115 x 1080 x 320 mm na tipskem plastičnem temelju, v IP zaščiti 54, ožičen po vezni shemi, ter vgrajeni opremi: </t>
  </si>
  <si>
    <t>Glavno stikalo - preklopno mreža - 0 - agregat, 32A, z rdečim ročajem, 2 pol, vgradnja na letev</t>
  </si>
  <si>
    <t>RCD stikalo 2/25/0,03A</t>
  </si>
  <si>
    <t>Prenapetostni odvodniki razreda II.</t>
  </si>
  <si>
    <t>Motorno zaščitno stikalo 6-10 A s pomožnimi kontakti</t>
  </si>
  <si>
    <t>Instalacijski odklopnik 1f, B16A</t>
  </si>
  <si>
    <t>Instalacijski odklopnik 1f, C10A</t>
  </si>
  <si>
    <t>Instalacijski odklopnik 1f, C6A</t>
  </si>
  <si>
    <t>Instalacijski odklopnik 1f, C2A</t>
  </si>
  <si>
    <t>Svetilka s stikalom ter vtičnico v razdelilcu</t>
  </si>
  <si>
    <t>Grelec razdelilca 100 W, 230 V</t>
  </si>
  <si>
    <t xml:space="preserve">Termostat v omari za grelec </t>
  </si>
  <si>
    <t xml:space="preserve">Brezprekinitveni napajalnik UPS 230 V, 1 kVA, avtonomije 10 min (tip uskladiti z vzdrževalno službo VO-KA) </t>
  </si>
  <si>
    <t>Prenapetostna zaščita Phoenix Contact tip MT-2PE230VAC</t>
  </si>
  <si>
    <t>Krmilnik z LCD monitorjem in tipkovnico, tip V230 Unitronics</t>
  </si>
  <si>
    <t>Komunikacijski adapter EX-A2X</t>
  </si>
  <si>
    <t>Razširitveni vhodni modul Unitronic IO-DI16, 16xDI</t>
  </si>
  <si>
    <t>Razširitveni izhodni modul Unitronic IO-RO8, 8xD0</t>
  </si>
  <si>
    <t>Razširitveni analogni modul Unitronic IO-AI4-AO2, 4xAI, 2xAO</t>
  </si>
  <si>
    <t>Stabiliziran usmernik 240/24V, 5A</t>
  </si>
  <si>
    <t>UKV postaja komplet (CM340, modem AN1200, napajalnik 24VDC - 12VDC, prenapetostna antenska zaščita, prehod N - BNC s kablom 1m)</t>
  </si>
  <si>
    <t>Tipka za reset 1 x NO, 10 A</t>
  </si>
  <si>
    <t xml:space="preserve">Pomožni rele 24 VDC, 4P kot na primer PT570524 Schrack komplet s podnožjem </t>
  </si>
  <si>
    <t xml:space="preserve">Pomožni rele 230 VAC, 4P kot na primer PT570730 Schrack komplet s podnožjem </t>
  </si>
  <si>
    <t>Kontaktor, 4 kW, 10 A, tuljava 230 VAC, s pomožnim kontaktom 1 x NO, kot npr.: LA301013N Schrack</t>
  </si>
  <si>
    <t>Preklopno stikalo ročno - 0 - avtomatsko, 10 A, 2 pol, vgradnja na letev</t>
  </si>
  <si>
    <t>Preklopno stikalo mreža - 0 - UPS, 16 A, 2 pol, vgradnja na letev</t>
  </si>
  <si>
    <t>Prenapetostna zaščita kot npr.: PVZ301 Eltra</t>
  </si>
  <si>
    <t>Natičnica 230 VAC, 16A, 3P za priklop mobilnega DEA</t>
  </si>
  <si>
    <t xml:space="preserve">PE in N zbiralka </t>
  </si>
  <si>
    <t>Vrste sponke, napisne ploščice, oznake ter drobni material</t>
  </si>
  <si>
    <t>Izdelava aplikativne programske opreme za krmilnik</t>
  </si>
  <si>
    <t>Izdelava aplikativne programske opreme na nadzornem centru zvez Lava, instalacija aplikacije na terminalskem strežniku Center</t>
  </si>
  <si>
    <t>Izdelava projekta radijskih zvez in pridobitev radijskega dovoljenja</t>
  </si>
  <si>
    <t xml:space="preserve">Testiranje in spuščanje v pogon </t>
  </si>
  <si>
    <t>Omara prostostoječa priključno merilna PS PMO 2 s poliestrskim podstavkom</t>
  </si>
  <si>
    <t>Števec delovne energije z dajalnikom impulza tip LANDIS+GYR ZMXi120CQU1L1D1</t>
  </si>
  <si>
    <t>kom.</t>
  </si>
  <si>
    <t>Varovalčno podnožje HVL 00-3p M8 M8-P</t>
  </si>
  <si>
    <t>Varovalni vložek NV/25A</t>
  </si>
  <si>
    <t>Prenapetostni odvodnik PROTEC B2S 12.5/275</t>
  </si>
  <si>
    <t>Dobava in polaganje kabla E-AY2Y-J 4x35RM+1,5RE mm2</t>
  </si>
  <si>
    <t>Dobava in polaganje Mapitel cevi ɸ 110 mm</t>
  </si>
  <si>
    <t>Dobava in polaganje traku RH1 30 x 3,5 mm</t>
  </si>
  <si>
    <t>Dobava in polaganjeopozorilnega traku z napisom ELEKTRIKA</t>
  </si>
  <si>
    <t xml:space="preserve">Izkop kabelskega jarka 0,4 x 0,9 m, komplet z izdelavo posteljice za kabel ter zasutje in povrnite v prvotno stanje </t>
  </si>
  <si>
    <t>Rezanje asfalta dvostransko, povrnitev v prvotno stanje</t>
  </si>
  <si>
    <t>Obbetoniranje mapitel cevi, komplet z betonom</t>
  </si>
  <si>
    <t>Priklop kabla</t>
  </si>
  <si>
    <t>Vgradnja omare PS PMO</t>
  </si>
  <si>
    <t>Vgradnja opreme v PS PMO</t>
  </si>
  <si>
    <t>Nadzor s strani elektrodistribucije</t>
  </si>
  <si>
    <t>Stikalne manipulacije s strani elektro distribucije</t>
  </si>
  <si>
    <t>Zakoličba obstoječih komunalnih vodov</t>
  </si>
  <si>
    <t xml:space="preserve">Izdelava geodetskega posnetka po končani gradnji </t>
  </si>
  <si>
    <t xml:space="preserve">Električne meritve dovodnega kabla       </t>
  </si>
  <si>
    <t>Stroški priklop 6 kW (1x25 A) Elektro Celje</t>
  </si>
  <si>
    <t>Izdelava projekta PID NN priključka</t>
  </si>
  <si>
    <t xml:space="preserve">Polaganje tipskega kabla za priklop črpalk do 10 m </t>
  </si>
  <si>
    <t xml:space="preserve">Dobava in montaža nivojskih stikal hruška komplet s tipskim kablom dolžine 10 m </t>
  </si>
  <si>
    <t>Dobava in montaža končnega stikala za kontrolo vstopa</t>
  </si>
  <si>
    <t xml:space="preserve">Dobava in montaža zvezne merilne sonde PPI 100 Eltra komplet s tipskim kablom (z cevko) dolžine 10 m </t>
  </si>
  <si>
    <t xml:space="preserve">Dobava in montaža antenskega droga inox (6m) s konzolnimi pritrditvami </t>
  </si>
  <si>
    <t xml:space="preserve"> Dobava in montaža UKV antene enakovredno kot npr.: YAGI AD-40/4-3, komplet s kablom RG214 (cca 15m), BNC konektorji in antensko zaščito ASP-01</t>
  </si>
  <si>
    <t xml:space="preserve">Priklop tipskih črpalk </t>
  </si>
  <si>
    <t>Priklop nivojskih stikal</t>
  </si>
  <si>
    <t>Priklop zvezne merilne sonde</t>
  </si>
  <si>
    <t>Priklop končnega stikala za kontrolo vstopa</t>
  </si>
  <si>
    <t>Tekoče potrjevanje sprememb in odstopanj od PZI in predaja vseh podatkov projektantu za izdelavo PID po zaključku del</t>
  </si>
  <si>
    <t>Meritve, preizkusi in spuščanje v pogon posameznih sklopov elektro opreme in izdaja ustreznih merilnih protokolov</t>
  </si>
  <si>
    <t>Poučitev predstavnika investitorja o rokovanju z elektro instalacijskimi sistemi na objektu</t>
  </si>
  <si>
    <t>Priprava in izdaja "POTRDILA O ZANESLJIVOSTI OBJEKTA" kot ločena mapa za el. instalacije</t>
  </si>
  <si>
    <t>Izdelava projekta izvedenih del</t>
  </si>
  <si>
    <t>VI./</t>
  </si>
  <si>
    <t>ELEKLTROINSTALACIJE IN ELEKTRIČNA OPREMA</t>
  </si>
  <si>
    <t>VI./a. PRIPRAVLJALNA DELA</t>
  </si>
  <si>
    <t>VI.a./1</t>
  </si>
  <si>
    <t>VI./a.</t>
  </si>
  <si>
    <t>Izdelava kabelske spojke 35 mm²</t>
  </si>
  <si>
    <t>VI./b. GROBA INSTALACIJSKA DELA</t>
  </si>
  <si>
    <t>VI./b./1</t>
  </si>
  <si>
    <t>VI./b./2</t>
  </si>
  <si>
    <t>VI./b./3</t>
  </si>
  <si>
    <t>VI./b./4</t>
  </si>
  <si>
    <t>VI./b./5</t>
  </si>
  <si>
    <t>VI./b.</t>
  </si>
  <si>
    <t>VI./c. GRADBENA DELA</t>
  </si>
  <si>
    <t>VI./c./1</t>
  </si>
  <si>
    <t>VI./c./2</t>
  </si>
  <si>
    <t>VI./c./3</t>
  </si>
  <si>
    <t>VI./c./4</t>
  </si>
  <si>
    <t>VI./c./5</t>
  </si>
  <si>
    <t>VI./c./6</t>
  </si>
  <si>
    <t>VI./c.</t>
  </si>
  <si>
    <t xml:space="preserve">VI./d. OZEMLJITVE </t>
  </si>
  <si>
    <t>VI./d./1</t>
  </si>
  <si>
    <t>VI./d./2</t>
  </si>
  <si>
    <t>VI./d./3</t>
  </si>
  <si>
    <t>VI./d./4</t>
  </si>
  <si>
    <t>VI./d./5</t>
  </si>
  <si>
    <t>VI./d./6</t>
  </si>
  <si>
    <t>VI./d./7</t>
  </si>
  <si>
    <t>VI./d.</t>
  </si>
  <si>
    <t>VI./e. RAZDELILNIK RG</t>
  </si>
  <si>
    <t>VI./e./1</t>
  </si>
  <si>
    <t>VI./e./2</t>
  </si>
  <si>
    <t>VI./e./3</t>
  </si>
  <si>
    <t>VI./e./4</t>
  </si>
  <si>
    <t>VI./e./5</t>
  </si>
  <si>
    <t>VI./e./6</t>
  </si>
  <si>
    <t>VI./e./7</t>
  </si>
  <si>
    <t>VI./e./8</t>
  </si>
  <si>
    <t>VI./e./9</t>
  </si>
  <si>
    <t>VI./e./10</t>
  </si>
  <si>
    <t>VI./e./11</t>
  </si>
  <si>
    <t>VI./e./12</t>
  </si>
  <si>
    <t>VI./e./13</t>
  </si>
  <si>
    <t>VI./e./14</t>
  </si>
  <si>
    <t>VI./e./15</t>
  </si>
  <si>
    <t>VI./e./16</t>
  </si>
  <si>
    <t>VI./e./17</t>
  </si>
  <si>
    <t>VI./e./18</t>
  </si>
  <si>
    <t>VI./e./19</t>
  </si>
  <si>
    <t>VI./e./20</t>
  </si>
  <si>
    <t>VI./e./21</t>
  </si>
  <si>
    <t>VI./e./22</t>
  </si>
  <si>
    <t>VI./e./23</t>
  </si>
  <si>
    <t>VI./e./24</t>
  </si>
  <si>
    <t>VI./e./25</t>
  </si>
  <si>
    <t>VI./e./26</t>
  </si>
  <si>
    <t>VI./e./27</t>
  </si>
  <si>
    <t>VI./e./28</t>
  </si>
  <si>
    <t>VI./e./29</t>
  </si>
  <si>
    <t>VI./e./30</t>
  </si>
  <si>
    <t>VI./e./31</t>
  </si>
  <si>
    <t>VI./e./32</t>
  </si>
  <si>
    <t>VI./e.</t>
  </si>
  <si>
    <t>VI./f. PROGRAMSKA OPREMA</t>
  </si>
  <si>
    <t>VI./f./1</t>
  </si>
  <si>
    <t>VI./f./2</t>
  </si>
  <si>
    <t>VI./f./3</t>
  </si>
  <si>
    <t>VI./f./4</t>
  </si>
  <si>
    <t xml:space="preserve">VI./f. </t>
  </si>
  <si>
    <t>VI./g. NN PRIKLJUČEK</t>
  </si>
  <si>
    <t>VI./g./1</t>
  </si>
  <si>
    <t>VI./g./2</t>
  </si>
  <si>
    <t>VI./g./3</t>
  </si>
  <si>
    <t>VI./g./4</t>
  </si>
  <si>
    <t>VI./g./5</t>
  </si>
  <si>
    <t>VI./g./6</t>
  </si>
  <si>
    <t>VI./g./7</t>
  </si>
  <si>
    <t>VI./g./8</t>
  </si>
  <si>
    <t>VI./g./9</t>
  </si>
  <si>
    <t>VI./g./10</t>
  </si>
  <si>
    <t>VI./g./11</t>
  </si>
  <si>
    <t>VI./g./12</t>
  </si>
  <si>
    <t>VI./g./13</t>
  </si>
  <si>
    <t>VI./g./14</t>
  </si>
  <si>
    <t>VI./g./15</t>
  </si>
  <si>
    <t>VI./g./16</t>
  </si>
  <si>
    <t>VI./g./17</t>
  </si>
  <si>
    <t>VI./g./18</t>
  </si>
  <si>
    <t>VI./g./19</t>
  </si>
  <si>
    <t>VI./g./20</t>
  </si>
  <si>
    <t>VI./g./21</t>
  </si>
  <si>
    <t>VI./g./22</t>
  </si>
  <si>
    <t>VI./g./23</t>
  </si>
  <si>
    <t>VI./g./24</t>
  </si>
  <si>
    <t>VI./g./25</t>
  </si>
  <si>
    <t>VI./g.</t>
  </si>
  <si>
    <t>VI./h. FINOMONTAŽNA DELA</t>
  </si>
  <si>
    <t>VI./h./1</t>
  </si>
  <si>
    <t>VI./h./2</t>
  </si>
  <si>
    <t>VI./h./3</t>
  </si>
  <si>
    <t>VI./h./4</t>
  </si>
  <si>
    <t>VI./h./5</t>
  </si>
  <si>
    <t>VI./h./6</t>
  </si>
  <si>
    <t>VI./h./7</t>
  </si>
  <si>
    <t>VI./h./8</t>
  </si>
  <si>
    <t>VI./h./9</t>
  </si>
  <si>
    <t>VI./h./10</t>
  </si>
  <si>
    <t xml:space="preserve">VI./h. </t>
  </si>
  <si>
    <t>VI/i. ZAKLJUČNA DELA</t>
  </si>
  <si>
    <t>VI/i./1</t>
  </si>
  <si>
    <t>VI/i./2</t>
  </si>
  <si>
    <t>VI/i./3</t>
  </si>
  <si>
    <t>VI/i./4</t>
  </si>
  <si>
    <t>VI/i./5</t>
  </si>
  <si>
    <t>VI/i.</t>
  </si>
  <si>
    <t>ELEKLTROINSTALACIJE IN ELEKTRIČNA OPREMA SKUPAJ</t>
  </si>
  <si>
    <t>KANALIZACIJA - KANAL 15-01</t>
  </si>
  <si>
    <t>KANALIZACIJA - KANAL 15-01 SKUPAJ:</t>
  </si>
  <si>
    <t>VI./a./ Pripravljalna dela</t>
  </si>
  <si>
    <t xml:space="preserve">VI./b. Groba instalacijska dela </t>
  </si>
  <si>
    <t>VI./c./ Gradbena dela</t>
  </si>
  <si>
    <t xml:space="preserve">VI./d./ Ozemljitve  </t>
  </si>
  <si>
    <t>VI./e./ Razdelilnik RG</t>
  </si>
  <si>
    <t>VI./f./ Programska oprema</t>
  </si>
  <si>
    <t>VI./g./ NN priključek</t>
  </si>
  <si>
    <t>VI./h./ Finomontažna dela</t>
  </si>
  <si>
    <t>VI./i./ Zaključna dela</t>
  </si>
  <si>
    <t xml:space="preserve">SKUPAJ </t>
  </si>
  <si>
    <t>ČRPALIŠČE Č PE-01 SKUPAJ:</t>
  </si>
  <si>
    <t>OBJEKT: PODPROJEKT št. 15.1 - Izgradnja manjkajoče kanalizacije v delu naselja Pečovnik-1. sklop</t>
  </si>
  <si>
    <t>PODPROJEKT št. 15.01 SKUPAJ brez DDV:</t>
  </si>
  <si>
    <t>Motorni zaščitni rele mini CAS 24 V</t>
  </si>
  <si>
    <t>Nabava, transport in vgraditev tampona I (TP 32) v debelini 20 cm z uvaljanjem Ev2&gt;= 80 Mpa za izvedbo zgornjega ustroja.</t>
  </si>
  <si>
    <t>Izdelava meritev zbitosti tampona in zasipa z izdelavo končnega poročila s strani pooblaščene organizacije.</t>
  </si>
  <si>
    <t>III./8</t>
  </si>
  <si>
    <t>Dobava in polaganje tlačnih kanalizacijskih cevi (označba z rjavo črto) iz polietilena PE100 z zaščitnim slojem iz polipropilena  SDR17 PN10 d90 mm. Izvedene po standardu SIST EN 12201. Za spajanje cevi se uporabijo spojke za elektrofuzijsko varjenje.</t>
  </si>
  <si>
    <t xml:space="preserve">Asfaltiranje vozišča in parkirišča v sestavi:                                       3 cm AC 8  surf B50/70 A4                                            </t>
  </si>
  <si>
    <t>Asfaltiranje vozišča in parkirišča v sestavi:                                       6 cm AC 22 base B50/70 A4</t>
  </si>
  <si>
    <t>Tlačni preizkus tesnosti cevovoda skladno s SIST EN 1610 in SIST EN 805-2000 , ki ga izvede pooblaščen akreditiran laboratorij, z izdelavo poročila.</t>
  </si>
  <si>
    <t>Dobava, transport in vgradnja montažno revizijskega in kaskadno priključnega črpalnega jaška iz AB elementov 2000x2000mm, višine 2,5m  za črpališče Č1, vključno s krovno in temeljno ploščo, priključitev proj. kanala PP DN 200mm, vključno z muldami, vtoki in iztoki, podložnim betonom C 12/15 (višina kaskad in kote priključevanja razvidne iz vzdolžnih profilov in detajla črpališča)</t>
  </si>
  <si>
    <t>Dobava, transport in vgraditev med betoniranjem vstopnega jaška, okvirja  z vodotesnim povoznim pokrovom z dvižnim mehanizmom iz plinskih vzmeti iz nerjaveče pločevine na zaklep za odprtino 700/1100 mm, nosilnosti 400kN</t>
  </si>
  <si>
    <t xml:space="preserve">Dobava, transport in vgraditev med betoniranjem vstopnega jaška, okvirja  z vodotesnim povoznim pokrovom z dvižnim mehanizmom iz plinskih vzmeti iz nerjaveče pločevine na zaklep za odprtino 800/800 mm, nosilnosti 400kN </t>
  </si>
  <si>
    <t>Dobava, transport in vgradnja karabin lestve z izvlečnim drogom, dolžine l=1,95m</t>
  </si>
  <si>
    <t>Tlačni preizkus tesnosti črpališča skladno s SIST EN 1610, ki ga izvede pooblaščen akreditiran laboratorij, z izdelavo poročila, ABC DN 2000x2000mm</t>
  </si>
  <si>
    <r>
      <t xml:space="preserve">Dobava, transport in montaža litoželezne potopne črpalke za odpadno vodo in blato DN 80mm ter vsemi deli (vodila, držala za vodila, tlačno koleno-priključni lok z nogo, veriga za spuščanje, motorni kabel z držalom, montažni komplet) ter pomožnim in pritrdilnim materialom. Črpalka ima vgrajen 1 fazni 4 polni elektro motor, moči 1,3 kW. Črpalka ima 6 lopatični vrtinčni rotor s prehodnostjo delcev do velikosti 80mm.
</t>
    </r>
    <r>
      <rPr>
        <b/>
        <sz val="10"/>
        <rFont val="Arial"/>
        <family val="2"/>
      </rPr>
      <t>Qč=5,0 l/s, Hč= 1,15 mVS</t>
    </r>
  </si>
  <si>
    <t>Dobava, transport in vgradnja zračnika DN 100mm z mrežo proti mrčesu in zaščitne kape,  dolžine l=2000mm</t>
  </si>
  <si>
    <t>Geodetski načrt izvedenega novega stanja zemljišča in novozgrajenih objektov na zeljišču.</t>
  </si>
  <si>
    <t>kos</t>
  </si>
  <si>
    <t>V./3</t>
  </si>
  <si>
    <t>Zakoličenje objekta s postavitvijo gradbenih profilov in označbo višin.</t>
  </si>
  <si>
    <t>V./2</t>
  </si>
  <si>
    <t>V./</t>
  </si>
  <si>
    <t xml:space="preserve">Strojni izkop jarka v zemljini III. - IV. ktg, vertikalni z razpiranjem in nalaganjem na vozilo ter odvozom na gradbiščno deponijo, vključno s stroški deponiranja.          </t>
  </si>
  <si>
    <t>Nabava,transport in vgraditev zmrzlinsko odpornega kamnitega materiala do fi 63 mm v debelini 30 cm z uvaljanem za izvedbo spodnjega ustroja.</t>
  </si>
  <si>
    <r>
      <t xml:space="preserve">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t>
    </r>
    <r>
      <rPr>
        <b/>
        <sz val="10"/>
        <rFont val="Arial"/>
        <family val="2"/>
      </rPr>
      <t>Pokrovi na jaških od J1 do J2 moraja biti vodotesni!</t>
    </r>
  </si>
  <si>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rPr>
      <t xml:space="preserve"> štirih izvodih</t>
    </r>
    <r>
      <rPr>
        <sz val="10"/>
        <rFont val="Arial"/>
        <family val="2"/>
      </rPr>
      <t>, pri geodetskem posnetku je potrebno dostaviti podatke tudi v digitalni obliki (berljivo z Arcview pisani podolžni profil v TXT)</t>
    </r>
  </si>
  <si>
    <r>
      <t xml:space="preserve">Izdelava PID-a ter dokazila o zanesljivosti objekta. Investitorju je potrebno predati dokumentacijo v </t>
    </r>
    <r>
      <rPr>
        <b/>
        <sz val="10"/>
        <rFont val="Arial"/>
        <family val="2"/>
      </rPr>
      <t>treh izvodih za kanal in črpališče</t>
    </r>
  </si>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</sst>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 [$€-424]_-;\-* #,##0.00\ [$€-424]_-;_-* &quot;-&quot;??\ [$€-424]_-;_-@_-"/>
  </numFmts>
  <fonts count="5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3"/>
    </font>
    <font>
      <sz val="10"/>
      <name val="Century Gothic CE"/>
      <family val="2"/>
      <charset val="238"/>
    </font>
    <font>
      <sz val="10"/>
      <name val="Arial"/>
      <family val="2"/>
      <charset val="238"/>
    </font>
    <font>
      <sz val="11"/>
      <name val="Arial"/>
      <family val="2"/>
      <charset val="238"/>
    </font>
    <font>
      <b/>
      <sz val="10"/>
      <name val="Arial"/>
      <family val="2"/>
    </font>
    <font>
      <vertAlign val="superscript"/>
      <sz val="10"/>
      <name val="Arial"/>
      <family val="2"/>
    </font>
    <font>
      <b/>
      <i/>
      <sz val="10"/>
      <name val="Arial"/>
      <family val="2"/>
    </font>
    <font>
      <b/>
      <i/>
      <sz val="10"/>
      <name val="Arial"/>
      <family val="2"/>
      <charset val="238"/>
    </font>
    <font>
      <sz val="12"/>
      <name val="Arial"/>
      <family val="2"/>
      <charset val="238"/>
    </font>
    <font>
      <b/>
      <sz val="10"/>
      <name val="Arial"/>
      <family val="2"/>
      <charset val="238"/>
    </font>
    <font>
      <sz val="10"/>
      <color rgb="FFFF0000"/>
      <name val="Arial"/>
      <family val="2"/>
    </font>
    <font>
      <b/>
      <sz val="10"/>
      <color rgb="FFFF0000"/>
      <name val="Arial"/>
      <family val="2"/>
    </font>
    <font>
      <sz val="10"/>
      <color theme="1"/>
      <name val="Arial"/>
      <family val="2"/>
      <charset val="238"/>
    </font>
    <font>
      <i/>
      <sz val="11"/>
      <name val="Arial"/>
      <family val="2"/>
      <charset val="238"/>
    </font>
    <font>
      <sz val="10"/>
      <color indexed="8"/>
      <name val="Arial"/>
      <family val="2"/>
      <charset val="238"/>
    </font>
    <font>
      <b/>
      <i/>
      <sz val="11"/>
      <name val="Arial"/>
      <family val="2"/>
      <charset val="238"/>
    </font>
  </fonts>
  <fills count="3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5"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239">
    <xf numFmtId="0" fontId="0"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166" fontId="11" fillId="0" borderId="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Fill="0" applyBorder="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11" fillId="0" borderId="0"/>
    <xf numFmtId="166" fontId="11" fillId="0" borderId="0"/>
    <xf numFmtId="0" fontId="13" fillId="0" borderId="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6" fillId="9" borderId="0" applyNumberFormat="0" applyBorder="0" applyAlignment="0" applyProtection="0"/>
    <xf numFmtId="0" fontId="17" fillId="21"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13" fillId="23" borderId="23"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7" borderId="0" applyNumberFormat="0" applyBorder="0" applyAlignment="0" applyProtection="0"/>
    <xf numFmtId="0" fontId="25" fillId="0" borderId="24" applyNumberFormat="0" applyFill="0" applyAlignment="0" applyProtection="0"/>
    <xf numFmtId="0" fontId="26" fillId="28" borderId="25" applyNumberFormat="0" applyAlignment="0" applyProtection="0"/>
    <xf numFmtId="0" fontId="27" fillId="21" borderId="26" applyNumberFormat="0" applyAlignment="0" applyProtection="0"/>
    <xf numFmtId="0" fontId="28" fillId="8" borderId="0" applyNumberFormat="0" applyBorder="0" applyAlignment="0" applyProtection="0"/>
    <xf numFmtId="0" fontId="12" fillId="0" borderId="0"/>
    <xf numFmtId="0" fontId="29" fillId="12" borderId="26" applyNumberFormat="0" applyAlignment="0" applyProtection="0"/>
    <xf numFmtId="0" fontId="30" fillId="0" borderId="27" applyNumberFormat="0" applyFill="0" applyAlignment="0" applyProtection="0"/>
    <xf numFmtId="164" fontId="9" fillId="0" borderId="0" applyFont="0" applyFill="0" applyBorder="0" applyAlignment="0" applyProtection="0"/>
    <xf numFmtId="4" fontId="31" fillId="0" borderId="0"/>
    <xf numFmtId="166" fontId="11" fillId="0" borderId="0"/>
    <xf numFmtId="164" fontId="5" fillId="0" borderId="0" applyFont="0" applyFill="0" applyBorder="0" applyAlignment="0" applyProtection="0"/>
    <xf numFmtId="167" fontId="32" fillId="0" borderId="0"/>
    <xf numFmtId="0" fontId="14" fillId="0" borderId="0"/>
    <xf numFmtId="0" fontId="33" fillId="0" borderId="0"/>
    <xf numFmtId="167" fontId="32" fillId="0" borderId="0"/>
    <xf numFmtId="9" fontId="5" fillId="0" borderId="0" applyFont="0" applyFill="0" applyBorder="0" applyAlignment="0" applyProtection="0"/>
    <xf numFmtId="168" fontId="12" fillId="0" borderId="0" applyFill="0" applyBorder="0" applyAlignment="0" applyProtection="0"/>
    <xf numFmtId="166" fontId="34" fillId="0" borderId="0"/>
    <xf numFmtId="166" fontId="11" fillId="0" borderId="0"/>
    <xf numFmtId="0" fontId="31" fillId="0" borderId="0"/>
    <xf numFmtId="0" fontId="5" fillId="0" borderId="0"/>
    <xf numFmtId="164" fontId="5" fillId="0" borderId="0" applyFont="0" applyFill="0" applyBorder="0" applyAlignment="0" applyProtection="0"/>
    <xf numFmtId="166" fontId="11" fillId="0" borderId="0"/>
    <xf numFmtId="0" fontId="4" fillId="0" borderId="0"/>
    <xf numFmtId="0" fontId="9" fillId="0" borderId="0"/>
    <xf numFmtId="164" fontId="5" fillId="0" borderId="0" applyFont="0" applyFill="0" applyBorder="0" applyAlignment="0" applyProtection="0"/>
    <xf numFmtId="44" fontId="13" fillId="0" borderId="0" applyFont="0" applyFill="0" applyBorder="0" applyAlignment="0" applyProtection="0"/>
    <xf numFmtId="0" fontId="5" fillId="0" borderId="0"/>
    <xf numFmtId="0" fontId="5" fillId="0" borderId="0"/>
    <xf numFmtId="166" fontId="11" fillId="0" borderId="0"/>
    <xf numFmtId="0" fontId="5" fillId="0" borderId="0"/>
    <xf numFmtId="166" fontId="11" fillId="0" borderId="0"/>
    <xf numFmtId="166" fontId="11" fillId="0" borderId="0"/>
    <xf numFmtId="166" fontId="34" fillId="0" borderId="0"/>
    <xf numFmtId="0" fontId="31" fillId="0" borderId="0"/>
    <xf numFmtId="0" fontId="13" fillId="0" borderId="0"/>
    <xf numFmtId="0" fontId="5" fillId="0" borderId="0"/>
    <xf numFmtId="0" fontId="5" fillId="0" borderId="0"/>
    <xf numFmtId="0" fontId="5" fillId="0" borderId="0"/>
    <xf numFmtId="0" fontId="5" fillId="0" borderId="0"/>
    <xf numFmtId="167"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3" fillId="0" borderId="0" applyFont="0" applyFill="0" applyBorder="0" applyAlignment="0" applyProtection="0"/>
    <xf numFmtId="9" fontId="5" fillId="0" borderId="0" applyFont="0" applyFill="0" applyBorder="0" applyAlignment="0" applyProtection="0"/>
    <xf numFmtId="0" fontId="6" fillId="30" borderId="31" applyNumberFormat="0" applyFont="0" applyAlignment="0" applyProtection="0"/>
    <xf numFmtId="164" fontId="5" fillId="0" borderId="0" applyFont="0" applyFill="0" applyBorder="0" applyAlignment="0" applyProtection="0"/>
    <xf numFmtId="169" fontId="5" fillId="0" borderId="0" applyFont="0" applyFill="0" applyBorder="0" applyAlignment="0" applyProtection="0"/>
    <xf numFmtId="16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164" fontId="5" fillId="0" borderId="0" applyFont="0" applyFill="0" applyBorder="0" applyAlignment="0" applyProtection="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5" fillId="0" borderId="0"/>
    <xf numFmtId="0" fontId="3" fillId="0" borderId="0"/>
    <xf numFmtId="0" fontId="35" fillId="0" borderId="0"/>
    <xf numFmtId="44" fontId="13" fillId="0" borderId="0" applyFont="0" applyFill="0" applyBorder="0" applyAlignment="0" applyProtection="0"/>
    <xf numFmtId="164" fontId="36" fillId="0" borderId="0" applyFont="0" applyFill="0" applyBorder="0" applyAlignment="0" applyProtection="0"/>
    <xf numFmtId="0" fontId="2" fillId="0" borderId="0"/>
    <xf numFmtId="0" fontId="2" fillId="0" borderId="0"/>
    <xf numFmtId="0" fontId="36" fillId="0" borderId="0"/>
    <xf numFmtId="44" fontId="13"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2" fillId="0" borderId="0"/>
  </cellStyleXfs>
  <cellXfs count="476">
    <xf numFmtId="0" fontId="0" fillId="0" borderId="0" xfId="0"/>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vertical="top"/>
    </xf>
    <xf numFmtId="2" fontId="0" fillId="0" borderId="0" xfId="0" applyNumberFormat="1" applyAlignment="1">
      <alignment horizontal="center"/>
    </xf>
    <xf numFmtId="0" fontId="7" fillId="0" borderId="2" xfId="0" applyFont="1" applyBorder="1"/>
    <xf numFmtId="0" fontId="7" fillId="0" borderId="1" xfId="0" applyFont="1" applyBorder="1" applyAlignment="1">
      <alignment horizontal="center" vertical="top"/>
    </xf>
    <xf numFmtId="0" fontId="7" fillId="0" borderId="9" xfId="0" applyFont="1" applyBorder="1" applyAlignment="1">
      <alignment horizontal="center" vertical="top"/>
    </xf>
    <xf numFmtId="0" fontId="5" fillId="0" borderId="0" xfId="0" applyFont="1" applyFill="1" applyBorder="1"/>
    <xf numFmtId="0" fontId="7" fillId="0" borderId="2" xfId="0" applyFont="1" applyBorder="1" applyAlignment="1">
      <alignment horizontal="center"/>
    </xf>
    <xf numFmtId="2" fontId="7" fillId="0" borderId="2" xfId="0" applyNumberFormat="1" applyFont="1" applyBorder="1" applyAlignment="1">
      <alignment horizontal="center"/>
    </xf>
    <xf numFmtId="0" fontId="7" fillId="0" borderId="2" xfId="0" applyFont="1" applyFill="1" applyBorder="1"/>
    <xf numFmtId="0" fontId="7" fillId="0" borderId="15" xfId="0" applyFont="1" applyBorder="1" applyAlignment="1">
      <alignment horizontal="center" vertical="top"/>
    </xf>
    <xf numFmtId="0" fontId="7" fillId="0" borderId="16" xfId="0" applyFont="1" applyFill="1" applyBorder="1"/>
    <xf numFmtId="0" fontId="7" fillId="0" borderId="16" xfId="0" applyFont="1" applyBorder="1" applyAlignment="1">
      <alignment horizontal="center"/>
    </xf>
    <xf numFmtId="2" fontId="7" fillId="0" borderId="16" xfId="0" applyNumberFormat="1" applyFont="1" applyBorder="1" applyAlignment="1">
      <alignment horizontal="center"/>
    </xf>
    <xf numFmtId="0" fontId="7" fillId="0" borderId="16" xfId="0" applyFont="1" applyBorder="1"/>
    <xf numFmtId="0" fontId="7" fillId="0" borderId="10" xfId="0" applyFont="1" applyFill="1" applyBorder="1"/>
    <xf numFmtId="0" fontId="7" fillId="0" borderId="10" xfId="0" applyFont="1" applyBorder="1" applyAlignment="1">
      <alignment horizontal="center"/>
    </xf>
    <xf numFmtId="2" fontId="7" fillId="0" borderId="10" xfId="0" applyNumberFormat="1" applyFont="1" applyBorder="1" applyAlignment="1">
      <alignment horizontal="center"/>
    </xf>
    <xf numFmtId="0" fontId="7" fillId="0" borderId="10" xfId="0" applyFont="1" applyBorder="1"/>
    <xf numFmtId="44" fontId="7" fillId="0" borderId="7" xfId="0" applyNumberFormat="1" applyFont="1" applyBorder="1"/>
    <xf numFmtId="44" fontId="7" fillId="0" borderId="17" xfId="0" applyNumberFormat="1" applyFont="1" applyBorder="1"/>
    <xf numFmtId="44" fontId="7" fillId="0" borderId="11" xfId="0" applyNumberFormat="1" applyFont="1" applyBorder="1"/>
    <xf numFmtId="0" fontId="0" fillId="0" borderId="0" xfId="0"/>
    <xf numFmtId="0" fontId="0" fillId="0" borderId="0" xfId="0" applyAlignment="1">
      <alignment horizontal="center"/>
    </xf>
    <xf numFmtId="0" fontId="7" fillId="0" borderId="12" xfId="0" applyFont="1" applyFill="1" applyBorder="1" applyAlignment="1">
      <alignment horizontal="center"/>
    </xf>
    <xf numFmtId="0" fontId="7" fillId="0" borderId="13" xfId="0" applyFont="1" applyFill="1" applyBorder="1"/>
    <xf numFmtId="0" fontId="0" fillId="0" borderId="0" xfId="0" applyFill="1"/>
    <xf numFmtId="0" fontId="40" fillId="0" borderId="18" xfId="0" applyFont="1" applyBorder="1" applyAlignment="1">
      <alignment horizontal="left" vertical="center" wrapText="1"/>
    </xf>
    <xf numFmtId="0" fontId="40" fillId="0" borderId="8" xfId="0" applyFont="1" applyBorder="1" applyAlignment="1">
      <alignment horizontal="left" vertical="center" wrapText="1"/>
    </xf>
    <xf numFmtId="0" fontId="38" fillId="4" borderId="1" xfId="0" applyFont="1" applyFill="1" applyBorder="1" applyAlignment="1">
      <alignment horizontal="left" vertical="center" wrapText="1"/>
    </xf>
    <xf numFmtId="49" fontId="38" fillId="2" borderId="28" xfId="0" applyNumberFormat="1" applyFont="1" applyFill="1" applyBorder="1" applyAlignment="1">
      <alignment horizontal="center" vertical="center" wrapText="1"/>
    </xf>
    <xf numFmtId="44" fontId="7" fillId="29" borderId="7" xfId="0" applyNumberFormat="1" applyFont="1" applyFill="1" applyBorder="1"/>
    <xf numFmtId="0" fontId="37" fillId="0" borderId="5" xfId="0" applyFont="1" applyBorder="1" applyAlignment="1">
      <alignment horizontal="center"/>
    </xf>
    <xf numFmtId="2" fontId="37" fillId="0" borderId="5" xfId="0" applyNumberFormat="1" applyFont="1" applyBorder="1" applyAlignment="1">
      <alignment horizontal="center"/>
    </xf>
    <xf numFmtId="0" fontId="37" fillId="0" borderId="5" xfId="0" applyFont="1" applyBorder="1"/>
    <xf numFmtId="0" fontId="42" fillId="0" borderId="0" xfId="0" applyFont="1" applyAlignment="1">
      <alignment horizontal="center" vertical="top"/>
    </xf>
    <xf numFmtId="0" fontId="42" fillId="0" borderId="0" xfId="0" applyFont="1"/>
    <xf numFmtId="0" fontId="42" fillId="0" borderId="0" xfId="0" applyFont="1" applyAlignment="1">
      <alignment horizontal="center"/>
    </xf>
    <xf numFmtId="2" fontId="42" fillId="0" borderId="0" xfId="0" applyNumberFormat="1" applyFont="1" applyAlignment="1">
      <alignment horizontal="center"/>
    </xf>
    <xf numFmtId="0" fontId="42" fillId="0" borderId="3" xfId="0" applyFont="1" applyBorder="1" applyAlignment="1">
      <alignment horizontal="center" vertical="top"/>
    </xf>
    <xf numFmtId="0" fontId="7" fillId="0" borderId="3" xfId="0" applyFont="1" applyBorder="1"/>
    <xf numFmtId="0" fontId="42" fillId="0" borderId="3" xfId="0" applyFont="1" applyBorder="1" applyAlignment="1">
      <alignment horizontal="center"/>
    </xf>
    <xf numFmtId="2" fontId="42" fillId="0" borderId="3" xfId="0" applyNumberFormat="1" applyFont="1" applyBorder="1" applyAlignment="1">
      <alignment horizontal="center"/>
    </xf>
    <xf numFmtId="0" fontId="42" fillId="0" borderId="3" xfId="0" applyFont="1" applyBorder="1"/>
    <xf numFmtId="0" fontId="7" fillId="29" borderId="1" xfId="0" applyFont="1" applyFill="1" applyBorder="1" applyAlignment="1">
      <alignment horizontal="center"/>
    </xf>
    <xf numFmtId="0" fontId="7" fillId="29" borderId="2" xfId="0" applyFont="1" applyFill="1" applyBorder="1"/>
    <xf numFmtId="0" fontId="42" fillId="29" borderId="2" xfId="0" applyFont="1" applyFill="1" applyBorder="1" applyAlignment="1">
      <alignment horizontal="center"/>
    </xf>
    <xf numFmtId="2" fontId="42" fillId="29" borderId="2" xfId="0" applyNumberFormat="1" applyFont="1" applyFill="1" applyBorder="1" applyAlignment="1">
      <alignment horizontal="center"/>
    </xf>
    <xf numFmtId="0" fontId="42" fillId="29" borderId="2" xfId="0" applyFont="1" applyFill="1" applyBorder="1"/>
    <xf numFmtId="0" fontId="42" fillId="0" borderId="13" xfId="0" applyFont="1" applyFill="1" applyBorder="1" applyAlignment="1">
      <alignment horizontal="center"/>
    </xf>
    <xf numFmtId="2" fontId="42" fillId="0" borderId="13" xfId="0" applyNumberFormat="1" applyFont="1" applyFill="1" applyBorder="1" applyAlignment="1">
      <alignment horizontal="center"/>
    </xf>
    <xf numFmtId="0" fontId="42" fillId="0" borderId="13" xfId="0" applyFont="1" applyFill="1" applyBorder="1"/>
    <xf numFmtId="0" fontId="42" fillId="0" borderId="0" xfId="0" applyFont="1" applyFill="1" applyBorder="1"/>
    <xf numFmtId="44" fontId="42" fillId="0" borderId="0" xfId="0" applyNumberFormat="1" applyFont="1"/>
    <xf numFmtId="44" fontId="7" fillId="0" borderId="14" xfId="0" applyNumberFormat="1" applyFont="1" applyBorder="1"/>
    <xf numFmtId="0" fontId="47" fillId="0" borderId="5" xfId="0" applyFont="1" applyBorder="1" applyAlignment="1">
      <alignment horizontal="left" indent="1"/>
    </xf>
    <xf numFmtId="44" fontId="8" fillId="0" borderId="48" xfId="0" applyNumberFormat="1" applyFont="1" applyBorder="1"/>
    <xf numFmtId="0" fontId="47" fillId="0" borderId="49" xfId="0" applyFont="1" applyBorder="1" applyAlignment="1">
      <alignment horizontal="left" indent="1"/>
    </xf>
    <xf numFmtId="0" fontId="37" fillId="0" borderId="49" xfId="0" applyFont="1" applyBorder="1" applyAlignment="1">
      <alignment horizontal="center"/>
    </xf>
    <xf numFmtId="2" fontId="37" fillId="0" borderId="49" xfId="0" applyNumberFormat="1" applyFont="1" applyBorder="1" applyAlignment="1">
      <alignment horizontal="center"/>
    </xf>
    <xf numFmtId="0" fontId="37" fillId="0" borderId="49" xfId="0" applyFont="1" applyBorder="1"/>
    <xf numFmtId="44" fontId="8" fillId="0" borderId="50" xfId="0" applyNumberFormat="1" applyFont="1" applyBorder="1"/>
    <xf numFmtId="0" fontId="37" fillId="0" borderId="51" xfId="0" applyFont="1" applyBorder="1" applyAlignment="1">
      <alignment horizontal="center" vertical="top"/>
    </xf>
    <xf numFmtId="0" fontId="37" fillId="0" borderId="52" xfId="0" applyFont="1" applyBorder="1" applyAlignment="1">
      <alignment horizontal="center" vertical="top"/>
    </xf>
    <xf numFmtId="49" fontId="38" fillId="0" borderId="2" xfId="0" applyNumberFormat="1" applyFont="1" applyFill="1" applyBorder="1" applyAlignment="1">
      <alignment horizontal="center" vertical="center" wrapText="1"/>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38" fillId="3" borderId="36" xfId="0" applyNumberFormat="1" applyFont="1" applyFill="1" applyBorder="1" applyAlignment="1">
      <alignment horizontal="center"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0" xfId="0" applyNumberFormat="1" applyFont="1" applyAlignment="1">
      <alignment horizontal="center" vertical="center"/>
    </xf>
    <xf numFmtId="44" fontId="6" fillId="0" borderId="0" xfId="0" applyNumberFormat="1" applyFont="1" applyAlignment="1">
      <alignment horizontal="center" vertical="center"/>
    </xf>
    <xf numFmtId="44" fontId="38" fillId="2" borderId="30" xfId="0" applyNumberFormat="1" applyFont="1" applyFill="1" applyBorder="1" applyAlignment="1">
      <alignment horizontal="center" vertical="center"/>
    </xf>
    <xf numFmtId="44" fontId="38" fillId="0" borderId="2" xfId="0" applyNumberFormat="1" applyFont="1" applyFill="1" applyBorder="1" applyAlignment="1">
      <alignment horizontal="center" vertical="center"/>
    </xf>
    <xf numFmtId="44" fontId="6" fillId="0" borderId="39" xfId="1" applyNumberFormat="1" applyFont="1" applyBorder="1" applyAlignment="1">
      <alignment horizontal="center" vertical="center"/>
    </xf>
    <xf numFmtId="44" fontId="6" fillId="0" borderId="34" xfId="1" applyNumberFormat="1" applyFont="1" applyBorder="1" applyAlignment="1">
      <alignment horizontal="center" vertical="center"/>
    </xf>
    <xf numFmtId="44" fontId="38" fillId="3" borderId="36" xfId="1" applyNumberFormat="1" applyFont="1" applyFill="1" applyBorder="1" applyAlignment="1">
      <alignment horizontal="center" vertical="center"/>
    </xf>
    <xf numFmtId="44" fontId="38" fillId="3" borderId="36" xfId="0" applyNumberFormat="1" applyFont="1" applyFill="1" applyBorder="1" applyAlignment="1">
      <alignment horizontal="center" vertical="center"/>
    </xf>
    <xf numFmtId="44" fontId="6" fillId="5" borderId="7" xfId="1" applyNumberFormat="1" applyFont="1" applyFill="1" applyBorder="1" applyAlignment="1">
      <alignment horizontal="center" vertical="center"/>
    </xf>
    <xf numFmtId="44" fontId="6" fillId="0" borderId="42" xfId="1" applyNumberFormat="1" applyFont="1" applyBorder="1" applyAlignment="1">
      <alignment horizontal="center" vertical="center"/>
    </xf>
    <xf numFmtId="44" fontId="38" fillId="4" borderId="7" xfId="0" applyNumberFormat="1" applyFont="1" applyFill="1" applyBorder="1" applyAlignment="1">
      <alignment horizontal="center" vertical="center"/>
    </xf>
    <xf numFmtId="44" fontId="6" fillId="0" borderId="54" xfId="1" applyNumberFormat="1" applyFont="1" applyBorder="1" applyAlignment="1">
      <alignment horizontal="center" vertical="center"/>
    </xf>
    <xf numFmtId="49" fontId="38" fillId="5" borderId="12" xfId="0" applyNumberFormat="1" applyFont="1" applyFill="1" applyBorder="1" applyAlignment="1">
      <alignment horizontal="center" vertical="center"/>
    </xf>
    <xf numFmtId="44" fontId="38" fillId="5" borderId="14" xfId="1" applyNumberFormat="1" applyFont="1" applyFill="1" applyBorder="1" applyAlignment="1">
      <alignment horizontal="center" vertical="center"/>
    </xf>
    <xf numFmtId="44" fontId="6" fillId="0" borderId="34" xfId="17" applyNumberFormat="1" applyFont="1" applyFill="1" applyBorder="1" applyAlignment="1">
      <alignment horizontal="center" vertical="center"/>
    </xf>
    <xf numFmtId="49" fontId="6" fillId="0" borderId="56" xfId="0" applyNumberFormat="1" applyFont="1" applyBorder="1" applyAlignment="1">
      <alignment horizontal="center" vertical="center"/>
    </xf>
    <xf numFmtId="0" fontId="40" fillId="0" borderId="57" xfId="0" applyFont="1" applyBorder="1" applyAlignment="1">
      <alignment horizontal="left" vertical="center" wrapText="1"/>
    </xf>
    <xf numFmtId="44" fontId="6" fillId="0" borderId="58" xfId="1" applyNumberFormat="1" applyFont="1" applyBorder="1" applyAlignment="1">
      <alignment horizontal="center" vertical="center"/>
    </xf>
    <xf numFmtId="49" fontId="38" fillId="4" borderId="12" xfId="0" applyNumberFormat="1" applyFont="1" applyFill="1" applyBorder="1" applyAlignment="1">
      <alignment horizontal="center" vertical="center"/>
    </xf>
    <xf numFmtId="44" fontId="38" fillId="4" borderId="14" xfId="1" applyNumberFormat="1" applyFont="1" applyFill="1" applyBorder="1" applyAlignment="1">
      <alignment horizontal="center" vertical="center"/>
    </xf>
    <xf numFmtId="44" fontId="6" fillId="3" borderId="34" xfId="1" applyNumberFormat="1" applyFont="1" applyFill="1" applyBorder="1" applyAlignment="1">
      <alignment horizontal="center" vertical="center"/>
    </xf>
    <xf numFmtId="49" fontId="38" fillId="6" borderId="12" xfId="0" applyNumberFormat="1" applyFont="1" applyFill="1" applyBorder="1" applyAlignment="1">
      <alignment horizontal="center" vertical="center"/>
    </xf>
    <xf numFmtId="44" fontId="38" fillId="6" borderId="14" xfId="1" applyNumberFormat="1" applyFont="1" applyFill="1" applyBorder="1" applyAlignment="1">
      <alignment horizontal="center" vertical="center"/>
    </xf>
    <xf numFmtId="44" fontId="6" fillId="6" borderId="39" xfId="1" applyNumberFormat="1" applyFont="1" applyFill="1" applyBorder="1" applyAlignment="1">
      <alignment horizontal="center" vertical="center"/>
    </xf>
    <xf numFmtId="49" fontId="6" fillId="0" borderId="59" xfId="0" applyNumberFormat="1" applyFont="1" applyBorder="1" applyAlignment="1">
      <alignment horizontal="center" vertical="center"/>
    </xf>
    <xf numFmtId="49" fontId="38" fillId="31" borderId="1" xfId="0" applyNumberFormat="1" applyFont="1" applyFill="1" applyBorder="1" applyAlignment="1">
      <alignment horizontal="center" vertical="center"/>
    </xf>
    <xf numFmtId="44" fontId="38" fillId="31" borderId="7" xfId="1" applyNumberFormat="1" applyFont="1" applyFill="1" applyBorder="1" applyAlignment="1">
      <alignment horizontal="center" vertical="center"/>
    </xf>
    <xf numFmtId="170" fontId="43" fillId="0" borderId="0" xfId="24" applyNumberFormat="1" applyFont="1" applyFill="1" applyBorder="1" applyAlignment="1">
      <alignment vertical="center" wrapText="1"/>
    </xf>
    <xf numFmtId="49" fontId="43" fillId="32" borderId="1" xfId="26" applyNumberFormat="1" applyFont="1" applyFill="1" applyBorder="1" applyAlignment="1">
      <alignment horizontal="center" vertical="center"/>
    </xf>
    <xf numFmtId="44" fontId="43" fillId="32" borderId="60" xfId="26" applyNumberFormat="1" applyFont="1" applyFill="1" applyBorder="1" applyAlignment="1">
      <alignment horizontal="center" vertical="center"/>
    </xf>
    <xf numFmtId="0" fontId="43" fillId="0" borderId="61" xfId="15" applyFont="1" applyBorder="1" applyAlignment="1">
      <alignment horizontal="center" vertical="center"/>
    </xf>
    <xf numFmtId="0" fontId="5" fillId="0" borderId="45" xfId="15" applyBorder="1" applyAlignment="1">
      <alignment horizontal="center" vertical="center"/>
    </xf>
    <xf numFmtId="0" fontId="43" fillId="5" borderId="28" xfId="15" applyFont="1" applyFill="1" applyBorder="1" applyAlignment="1">
      <alignment horizontal="center" vertical="center"/>
    </xf>
    <xf numFmtId="0" fontId="43" fillId="5" borderId="2" xfId="15" applyFont="1" applyFill="1" applyBorder="1" applyAlignment="1">
      <alignment horizontal="left" vertical="center" wrapText="1"/>
    </xf>
    <xf numFmtId="1" fontId="43" fillId="5" borderId="2" xfId="15" applyNumberFormat="1" applyFont="1" applyFill="1" applyBorder="1" applyAlignment="1">
      <alignment horizontal="center" vertical="center" wrapText="1"/>
    </xf>
    <xf numFmtId="44" fontId="43" fillId="5" borderId="7" xfId="15" applyNumberFormat="1" applyFont="1" applyFill="1" applyBorder="1" applyAlignment="1">
      <alignment horizontal="center" vertical="center"/>
    </xf>
    <xf numFmtId="49" fontId="43" fillId="2" borderId="28" xfId="26" applyNumberFormat="1" applyFont="1" applyFill="1" applyBorder="1" applyAlignment="1">
      <alignment horizontal="center" vertical="center" wrapText="1"/>
    </xf>
    <xf numFmtId="49" fontId="43" fillId="0" borderId="2" xfId="26" applyNumberFormat="1" applyFont="1" applyFill="1" applyBorder="1" applyAlignment="1">
      <alignment horizontal="center" vertical="center" wrapText="1"/>
    </xf>
    <xf numFmtId="49" fontId="43" fillId="5" borderId="1" xfId="26" applyNumberFormat="1" applyFont="1" applyFill="1" applyBorder="1" applyAlignment="1">
      <alignment horizontal="center" vertical="center"/>
    </xf>
    <xf numFmtId="0" fontId="43" fillId="4" borderId="1" xfId="26" applyFont="1" applyFill="1" applyBorder="1" applyAlignment="1">
      <alignment horizontal="left" vertical="center" wrapText="1"/>
    </xf>
    <xf numFmtId="0" fontId="41" fillId="0" borderId="35" xfId="26" applyFont="1" applyBorder="1" applyAlignment="1">
      <alignment horizontal="left" vertical="center" wrapText="1"/>
    </xf>
    <xf numFmtId="49" fontId="43" fillId="4" borderId="1" xfId="26" applyNumberFormat="1" applyFont="1" applyFill="1" applyBorder="1" applyAlignment="1">
      <alignment horizontal="center" vertical="center"/>
    </xf>
    <xf numFmtId="49" fontId="43" fillId="0" borderId="36" xfId="26" applyNumberFormat="1" applyFont="1" applyBorder="1" applyAlignment="1">
      <alignment horizontal="center" vertical="center"/>
    </xf>
    <xf numFmtId="0" fontId="41" fillId="0" borderId="18" xfId="26" applyFont="1" applyBorder="1" applyAlignment="1">
      <alignment horizontal="left" vertical="center" wrapText="1"/>
    </xf>
    <xf numFmtId="0" fontId="5" fillId="0" borderId="45" xfId="15" applyFont="1" applyBorder="1" applyAlignment="1">
      <alignment horizontal="center" vertical="center"/>
    </xf>
    <xf numFmtId="0" fontId="5" fillId="0" borderId="33" xfId="15" applyBorder="1" applyAlignment="1">
      <alignment horizontal="center" vertical="center"/>
    </xf>
    <xf numFmtId="0" fontId="43" fillId="5" borderId="1" xfId="15" applyFont="1" applyFill="1" applyBorder="1" applyAlignment="1">
      <alignment horizontal="left" vertical="center" wrapText="1"/>
    </xf>
    <xf numFmtId="0" fontId="43" fillId="5" borderId="2" xfId="15" applyFont="1" applyFill="1" applyBorder="1" applyAlignment="1">
      <alignment horizontal="center" vertical="center" wrapText="1"/>
    </xf>
    <xf numFmtId="2" fontId="43" fillId="5" borderId="7" xfId="15" applyNumberFormat="1" applyFont="1" applyFill="1" applyBorder="1" applyAlignment="1">
      <alignment horizontal="center" vertical="center"/>
    </xf>
    <xf numFmtId="0" fontId="43" fillId="5" borderId="1" xfId="15" applyFont="1" applyFill="1" applyBorder="1" applyAlignment="1">
      <alignment horizontal="center" vertical="center"/>
    </xf>
    <xf numFmtId="0" fontId="5" fillId="0" borderId="61" xfId="15" applyBorder="1" applyAlignment="1">
      <alignment horizontal="center" vertical="center"/>
    </xf>
    <xf numFmtId="44" fontId="43" fillId="0" borderId="62" xfId="15" applyNumberFormat="1" applyFont="1" applyBorder="1" applyAlignment="1">
      <alignment horizontal="center" vertical="center"/>
    </xf>
    <xf numFmtId="2" fontId="5" fillId="5" borderId="7" xfId="15" applyNumberFormat="1" applyFill="1" applyBorder="1" applyAlignment="1">
      <alignment horizontal="center" vertical="center"/>
    </xf>
    <xf numFmtId="49" fontId="43" fillId="0" borderId="1" xfId="26" applyNumberFormat="1" applyFont="1" applyBorder="1" applyAlignment="1">
      <alignment horizontal="center" vertical="center"/>
    </xf>
    <xf numFmtId="44" fontId="43" fillId="0" borderId="60" xfId="26" applyNumberFormat="1" applyFont="1" applyBorder="1" applyAlignment="1">
      <alignment horizontal="center" vertical="center"/>
    </xf>
    <xf numFmtId="49" fontId="43" fillId="31" borderId="1" xfId="26" applyNumberFormat="1" applyFont="1" applyFill="1" applyBorder="1" applyAlignment="1">
      <alignment horizontal="center" vertical="center"/>
    </xf>
    <xf numFmtId="44" fontId="43" fillId="31" borderId="7" xfId="1" applyNumberFormat="1" applyFont="1" applyFill="1" applyBorder="1" applyAlignment="1">
      <alignment horizontal="center" vertical="center"/>
    </xf>
    <xf numFmtId="49" fontId="43" fillId="0" borderId="0" xfId="26" applyNumberFormat="1" applyFont="1" applyAlignment="1">
      <alignment horizontal="center" vertical="center"/>
    </xf>
    <xf numFmtId="49" fontId="5" fillId="0" borderId="37" xfId="26" applyNumberFormat="1" applyFont="1" applyBorder="1" applyAlignment="1">
      <alignment horizontal="center" vertical="center"/>
    </xf>
    <xf numFmtId="49" fontId="5" fillId="0" borderId="38" xfId="26" applyNumberFormat="1" applyFont="1" applyBorder="1" applyAlignment="1">
      <alignment horizontal="center" vertical="center"/>
    </xf>
    <xf numFmtId="49" fontId="43" fillId="3" borderId="1" xfId="26" applyNumberFormat="1" applyFont="1" applyFill="1" applyBorder="1" applyAlignment="1">
      <alignment horizontal="center" vertical="center"/>
    </xf>
    <xf numFmtId="49" fontId="5" fillId="0" borderId="40" xfId="26" applyNumberFormat="1" applyFont="1" applyBorder="1" applyAlignment="1">
      <alignment horizontal="center" vertical="center"/>
    </xf>
    <xf numFmtId="49" fontId="5" fillId="0" borderId="41" xfId="26" applyNumberFormat="1" applyFont="1" applyBorder="1" applyAlignment="1">
      <alignment horizontal="center" vertical="center"/>
    </xf>
    <xf numFmtId="49" fontId="43" fillId="3" borderId="36" xfId="26" applyNumberFormat="1" applyFont="1" applyFill="1" applyBorder="1" applyAlignment="1">
      <alignment horizontal="center" vertical="center"/>
    </xf>
    <xf numFmtId="49" fontId="5" fillId="0" borderId="43" xfId="26" applyNumberFormat="1" applyFont="1" applyBorder="1" applyAlignment="1">
      <alignment horizontal="center" vertical="center"/>
    </xf>
    <xf numFmtId="49" fontId="5" fillId="0" borderId="56" xfId="26" applyNumberFormat="1" applyFont="1" applyBorder="1" applyAlignment="1">
      <alignment horizontal="center" vertical="center"/>
    </xf>
    <xf numFmtId="49" fontId="5" fillId="0" borderId="33" xfId="26" applyNumberFormat="1" applyFont="1" applyBorder="1" applyAlignment="1">
      <alignment horizontal="center" vertical="center"/>
    </xf>
    <xf numFmtId="49" fontId="5" fillId="0" borderId="0" xfId="26" applyNumberFormat="1" applyFont="1" applyAlignment="1">
      <alignment horizontal="center" vertical="center"/>
    </xf>
    <xf numFmtId="44" fontId="5" fillId="0" borderId="0" xfId="26" applyNumberFormat="1" applyFont="1" applyAlignment="1">
      <alignment horizontal="center" vertical="center"/>
    </xf>
    <xf numFmtId="44" fontId="5" fillId="0" borderId="13" xfId="26" applyNumberFormat="1" applyFont="1" applyBorder="1" applyAlignment="1">
      <alignment horizontal="center" vertical="center"/>
    </xf>
    <xf numFmtId="44" fontId="43" fillId="2" borderId="30" xfId="26" applyNumberFormat="1" applyFont="1" applyFill="1" applyBorder="1" applyAlignment="1">
      <alignment horizontal="center" vertical="center"/>
    </xf>
    <xf numFmtId="44" fontId="43" fillId="0" borderId="2" xfId="26" applyNumberFormat="1" applyFont="1" applyFill="1" applyBorder="1" applyAlignment="1">
      <alignment horizontal="center" vertical="center"/>
    </xf>
    <xf numFmtId="44" fontId="5" fillId="0" borderId="39" xfId="1" applyNumberFormat="1" applyFont="1" applyBorder="1" applyAlignment="1">
      <alignment horizontal="center" vertical="center"/>
    </xf>
    <xf numFmtId="44" fontId="43" fillId="3" borderId="36" xfId="1" applyNumberFormat="1" applyFont="1" applyFill="1" applyBorder="1" applyAlignment="1">
      <alignment horizontal="center" vertical="center"/>
    </xf>
    <xf numFmtId="44" fontId="43" fillId="3" borderId="60" xfId="26" applyNumberFormat="1" applyFont="1" applyFill="1" applyBorder="1" applyAlignment="1">
      <alignment horizontal="center" vertical="center"/>
    </xf>
    <xf numFmtId="44" fontId="5" fillId="5" borderId="7" xfId="1" applyNumberFormat="1" applyFont="1" applyFill="1" applyBorder="1" applyAlignment="1">
      <alignment horizontal="center" vertical="center"/>
    </xf>
    <xf numFmtId="44" fontId="5" fillId="0" borderId="42" xfId="1" applyNumberFormat="1" applyFont="1" applyBorder="1" applyAlignment="1">
      <alignment horizontal="center" vertical="center"/>
    </xf>
    <xf numFmtId="44" fontId="43" fillId="5" borderId="7" xfId="1" applyNumberFormat="1" applyFont="1" applyFill="1" applyBorder="1" applyAlignment="1">
      <alignment horizontal="center" vertical="center"/>
    </xf>
    <xf numFmtId="44" fontId="43" fillId="4" borderId="7" xfId="26" applyNumberFormat="1" applyFont="1" applyFill="1" applyBorder="1" applyAlignment="1">
      <alignment horizontal="center" vertical="center"/>
    </xf>
    <xf numFmtId="44" fontId="5" fillId="3" borderId="34" xfId="1" applyNumberFormat="1" applyFont="1" applyFill="1" applyBorder="1" applyAlignment="1">
      <alignment horizontal="center" vertical="center"/>
    </xf>
    <xf numFmtId="44" fontId="43" fillId="4" borderId="7" xfId="1" applyNumberFormat="1" applyFont="1" applyFill="1" applyBorder="1" applyAlignment="1">
      <alignment horizontal="center" vertical="center"/>
    </xf>
    <xf numFmtId="44" fontId="43" fillId="0" borderId="36" xfId="1" applyNumberFormat="1" applyFont="1" applyFill="1" applyBorder="1" applyAlignment="1">
      <alignment horizontal="center" vertical="center"/>
    </xf>
    <xf numFmtId="44" fontId="43" fillId="3" borderId="60" xfId="1" applyNumberFormat="1" applyFont="1" applyFill="1" applyBorder="1" applyAlignment="1">
      <alignment horizontal="center" vertical="center"/>
    </xf>
    <xf numFmtId="44" fontId="5" fillId="6" borderId="7" xfId="1" applyNumberFormat="1" applyFont="1" applyFill="1" applyBorder="1" applyAlignment="1">
      <alignment horizontal="center" vertical="center"/>
    </xf>
    <xf numFmtId="44" fontId="5" fillId="3" borderId="54" xfId="1" applyNumberFormat="1" applyFont="1" applyFill="1" applyBorder="1" applyAlignment="1">
      <alignment horizontal="center" vertical="center"/>
    </xf>
    <xf numFmtId="49" fontId="43" fillId="6" borderId="12" xfId="26" applyNumberFormat="1" applyFont="1" applyFill="1" applyBorder="1" applyAlignment="1">
      <alignment horizontal="center" vertical="center"/>
    </xf>
    <xf numFmtId="44" fontId="43" fillId="6" borderId="14" xfId="1" applyNumberFormat="1" applyFont="1" applyFill="1" applyBorder="1" applyAlignment="1">
      <alignment horizontal="center" vertical="center"/>
    </xf>
    <xf numFmtId="44" fontId="5" fillId="0" borderId="42" xfId="15" applyNumberFormat="1" applyFont="1" applyBorder="1" applyAlignment="1">
      <alignment horizontal="center" vertical="center"/>
    </xf>
    <xf numFmtId="1" fontId="43" fillId="0" borderId="0" xfId="15" applyNumberFormat="1" applyFont="1" applyBorder="1" applyAlignment="1">
      <alignment horizontal="center" vertical="center" wrapText="1"/>
    </xf>
    <xf numFmtId="2" fontId="43" fillId="0" borderId="62" xfId="15" applyNumberFormat="1" applyFont="1" applyBorder="1" applyAlignment="1">
      <alignment horizontal="center" vertical="center"/>
    </xf>
    <xf numFmtId="44" fontId="5" fillId="0" borderId="34" xfId="15" applyNumberFormat="1" applyFont="1" applyBorder="1" applyAlignment="1">
      <alignment horizontal="center" vertical="center"/>
    </xf>
    <xf numFmtId="0" fontId="5" fillId="0" borderId="61" xfId="15" applyFont="1" applyBorder="1" applyAlignment="1">
      <alignment horizontal="center" vertical="center"/>
    </xf>
    <xf numFmtId="44" fontId="43" fillId="32" borderId="7" xfId="26" applyNumberFormat="1" applyFont="1" applyFill="1" applyBorder="1" applyAlignment="1">
      <alignment horizontal="center" vertical="center"/>
    </xf>
    <xf numFmtId="44" fontId="5" fillId="0" borderId="47" xfId="15" applyNumberFormat="1" applyFont="1" applyBorder="1" applyAlignment="1">
      <alignment horizontal="center" vertical="center"/>
    </xf>
    <xf numFmtId="44" fontId="7" fillId="0" borderId="14" xfId="0" applyNumberFormat="1" applyFont="1" applyFill="1" applyBorder="1"/>
    <xf numFmtId="0" fontId="7" fillId="29" borderId="2" xfId="0" applyFont="1" applyFill="1" applyBorder="1" applyAlignment="1">
      <alignment horizontal="center"/>
    </xf>
    <xf numFmtId="2" fontId="7" fillId="29" borderId="2" xfId="0" applyNumberFormat="1" applyFont="1" applyFill="1" applyBorder="1" applyAlignment="1">
      <alignment horizontal="center"/>
    </xf>
    <xf numFmtId="0" fontId="7" fillId="0" borderId="51" xfId="0" applyFont="1" applyBorder="1" applyAlignment="1">
      <alignment horizontal="center" vertical="top"/>
    </xf>
    <xf numFmtId="0" fontId="49" fillId="0" borderId="5" xfId="0" applyFont="1" applyBorder="1"/>
    <xf numFmtId="0" fontId="7" fillId="0" borderId="5" xfId="0" applyFont="1" applyBorder="1" applyAlignment="1">
      <alignment horizontal="center"/>
    </xf>
    <xf numFmtId="2" fontId="7" fillId="0" borderId="5" xfId="0" applyNumberFormat="1" applyFont="1" applyBorder="1" applyAlignment="1">
      <alignment horizontal="center"/>
    </xf>
    <xf numFmtId="0" fontId="7" fillId="0" borderId="5" xfId="0" applyFont="1" applyBorder="1"/>
    <xf numFmtId="44" fontId="7" fillId="0" borderId="48" xfId="0" applyNumberFormat="1" applyFont="1" applyBorder="1"/>
    <xf numFmtId="44" fontId="49" fillId="0" borderId="63" xfId="238" applyNumberFormat="1" applyFont="1" applyBorder="1" applyAlignment="1">
      <alignment horizontal="left" indent="3"/>
    </xf>
    <xf numFmtId="44" fontId="49" fillId="0" borderId="63" xfId="238" applyNumberFormat="1" applyFont="1" applyBorder="1"/>
    <xf numFmtId="44" fontId="7" fillId="0" borderId="63" xfId="0" applyNumberFormat="1" applyFont="1" applyBorder="1"/>
    <xf numFmtId="44" fontId="49" fillId="0" borderId="5" xfId="238" applyNumberFormat="1" applyFont="1" applyBorder="1" applyAlignment="1">
      <alignment horizontal="left" indent="3"/>
    </xf>
    <xf numFmtId="44" fontId="49" fillId="0" borderId="5" xfId="238" applyNumberFormat="1" applyFont="1" applyBorder="1"/>
    <xf numFmtId="44" fontId="7" fillId="0" borderId="5" xfId="0" applyNumberFormat="1" applyFont="1" applyBorder="1"/>
    <xf numFmtId="44" fontId="49" fillId="0" borderId="32" xfId="238" applyNumberFormat="1" applyFont="1" applyBorder="1" applyAlignment="1">
      <alignment horizontal="left" indent="3"/>
    </xf>
    <xf numFmtId="44" fontId="49" fillId="0" borderId="32" xfId="238" applyNumberFormat="1" applyFont="1" applyBorder="1"/>
    <xf numFmtId="44" fontId="7" fillId="0" borderId="32" xfId="0" applyNumberFormat="1" applyFont="1" applyBorder="1"/>
    <xf numFmtId="44" fontId="7" fillId="0" borderId="64" xfId="0" applyNumberFormat="1" applyFont="1" applyBorder="1"/>
    <xf numFmtId="44" fontId="5" fillId="0" borderId="0" xfId="26" applyNumberFormat="1" applyFont="1" applyBorder="1" applyAlignment="1">
      <alignment horizontal="center" vertical="center"/>
    </xf>
    <xf numFmtId="0" fontId="5" fillId="0" borderId="0" xfId="0" applyFont="1" applyFill="1"/>
    <xf numFmtId="0" fontId="41" fillId="0" borderId="65" xfId="26" applyFont="1" applyBorder="1" applyAlignment="1">
      <alignment horizontal="left" vertical="center" wrapText="1"/>
    </xf>
    <xf numFmtId="0" fontId="41" fillId="0" borderId="8" xfId="26" applyFont="1" applyBorder="1" applyAlignment="1">
      <alignment horizontal="left" vertical="center" wrapText="1"/>
    </xf>
    <xf numFmtId="49" fontId="5" fillId="0" borderId="33" xfId="0" applyNumberFormat="1" applyFont="1" applyBorder="1" applyAlignment="1">
      <alignment horizontal="center" vertical="center"/>
    </xf>
    <xf numFmtId="49" fontId="5" fillId="0" borderId="8" xfId="36" applyNumberFormat="1" applyFont="1" applyBorder="1" applyAlignment="1">
      <alignment horizontal="center" vertical="center"/>
    </xf>
    <xf numFmtId="171" fontId="5" fillId="0" borderId="18" xfId="36" applyNumberFormat="1" applyFont="1" applyBorder="1" applyAlignment="1">
      <alignment horizontal="center" vertical="center"/>
    </xf>
    <xf numFmtId="49" fontId="5" fillId="0" borderId="56" xfId="0" applyNumberFormat="1" applyFont="1" applyBorder="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6" fillId="0" borderId="35" xfId="0" applyFont="1" applyBorder="1" applyAlignment="1">
      <alignment horizontal="left" vertical="center" wrapText="1"/>
    </xf>
    <xf numFmtId="0" fontId="6" fillId="0" borderId="8" xfId="0" applyFont="1" applyBorder="1" applyAlignment="1">
      <alignment horizontal="left" vertical="center" wrapText="1"/>
    </xf>
    <xf numFmtId="0" fontId="6" fillId="0" borderId="8" xfId="26" applyFont="1" applyBorder="1" applyAlignment="1">
      <alignment horizontal="left" vertical="center" wrapText="1"/>
    </xf>
    <xf numFmtId="0" fontId="6" fillId="0" borderId="8" xfId="0" applyFont="1" applyBorder="1" applyAlignment="1">
      <alignment horizontal="left" vertical="center" wrapText="1" shrinkToFit="1"/>
    </xf>
    <xf numFmtId="0" fontId="6" fillId="0" borderId="53" xfId="0" applyFont="1" applyBorder="1" applyAlignment="1">
      <alignment horizontal="left" vertical="center" wrapText="1"/>
    </xf>
    <xf numFmtId="0" fontId="6" fillId="0" borderId="8" xfId="0" applyFont="1" applyBorder="1" applyAlignment="1">
      <alignment vertical="center" wrapText="1"/>
    </xf>
    <xf numFmtId="0" fontId="6" fillId="0"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0" fontId="5" fillId="0" borderId="8" xfId="24" applyFont="1" applyFill="1" applyBorder="1" applyAlignment="1">
      <alignment vertical="center" wrapText="1"/>
    </xf>
    <xf numFmtId="0" fontId="6" fillId="0" borderId="8" xfId="0" applyFont="1" applyBorder="1" applyAlignment="1" applyProtection="1">
      <alignment horizontal="left" vertical="center" wrapText="1"/>
    </xf>
    <xf numFmtId="0" fontId="6" fillId="0" borderId="8" xfId="36" applyFont="1" applyBorder="1" applyAlignment="1">
      <alignment horizontal="left" vertical="center" wrapText="1"/>
    </xf>
    <xf numFmtId="0" fontId="6" fillId="3" borderId="8" xfId="0" applyFont="1" applyFill="1" applyBorder="1" applyAlignment="1">
      <alignment vertical="center" wrapText="1"/>
    </xf>
    <xf numFmtId="0" fontId="6" fillId="0" borderId="53" xfId="26" applyFont="1" applyBorder="1" applyAlignment="1">
      <alignment horizontal="left" vertical="center" wrapText="1"/>
    </xf>
    <xf numFmtId="49" fontId="38" fillId="0" borderId="0" xfId="0" applyNumberFormat="1" applyFont="1" applyAlignment="1">
      <alignment horizontal="center" vertical="center"/>
    </xf>
    <xf numFmtId="0" fontId="6" fillId="0" borderId="8" xfId="24" applyFont="1" applyFill="1" applyBorder="1" applyAlignment="1">
      <alignment vertical="center" wrapText="1"/>
    </xf>
    <xf numFmtId="0" fontId="6" fillId="0" borderId="8" xfId="0" applyFont="1" applyBorder="1" applyAlignment="1">
      <alignment vertical="center" wrapText="1" shrinkToFit="1"/>
    </xf>
    <xf numFmtId="0" fontId="6" fillId="0" borderId="8" xfId="26" applyFont="1" applyBorder="1" applyAlignment="1">
      <alignment horizontal="left" vertical="center" wrapText="1" shrinkToFit="1"/>
    </xf>
    <xf numFmtId="0" fontId="38"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44" fontId="6" fillId="0" borderId="0" xfId="0" applyNumberFormat="1" applyFont="1" applyAlignment="1">
      <alignment horizontal="center" vertical="center" wrapText="1"/>
    </xf>
    <xf numFmtId="0" fontId="38" fillId="2" borderId="29" xfId="0" applyFont="1" applyFill="1" applyBorder="1" applyAlignment="1">
      <alignment horizontal="center" vertical="center" wrapText="1"/>
    </xf>
    <xf numFmtId="2" fontId="38" fillId="2" borderId="29" xfId="0" applyNumberFormat="1" applyFont="1" applyFill="1" applyBorder="1" applyAlignment="1">
      <alignment horizontal="center" vertical="center" wrapText="1"/>
    </xf>
    <xf numFmtId="44" fontId="38" fillId="2" borderId="29" xfId="1" applyNumberFormat="1" applyFont="1" applyFill="1" applyBorder="1" applyAlignment="1">
      <alignment horizontal="center" vertical="center" wrapText="1"/>
    </xf>
    <xf numFmtId="0" fontId="38" fillId="0" borderId="2" xfId="0" applyFont="1" applyFill="1" applyBorder="1" applyAlignment="1">
      <alignment horizontal="center" vertical="center" wrapText="1"/>
    </xf>
    <xf numFmtId="2" fontId="38" fillId="0" borderId="2" xfId="0" applyNumberFormat="1" applyFont="1" applyFill="1" applyBorder="1" applyAlignment="1">
      <alignment horizontal="center" vertical="center" wrapText="1"/>
    </xf>
    <xf numFmtId="44" fontId="38" fillId="0" borderId="2" xfId="1" applyNumberFormat="1" applyFont="1" applyFill="1" applyBorder="1" applyAlignment="1">
      <alignment horizontal="center" vertical="center" wrapText="1"/>
    </xf>
    <xf numFmtId="0" fontId="6" fillId="0" borderId="35" xfId="0" applyFont="1" applyBorder="1" applyAlignment="1">
      <alignment horizontal="center" vertical="center" wrapText="1"/>
    </xf>
    <xf numFmtId="2" fontId="6" fillId="0" borderId="35" xfId="0" applyNumberFormat="1" applyFont="1" applyBorder="1" applyAlignment="1">
      <alignment horizontal="center" vertical="center" wrapText="1"/>
    </xf>
    <xf numFmtId="0" fontId="6" fillId="0" borderId="8" xfId="0" applyFont="1" applyBorder="1" applyAlignment="1">
      <alignment horizontal="center" vertical="center" wrapText="1"/>
    </xf>
    <xf numFmtId="2" fontId="6" fillId="0" borderId="8" xfId="0" applyNumberFormat="1" applyFont="1" applyBorder="1" applyAlignment="1">
      <alignment horizontal="center" vertical="center" wrapText="1"/>
    </xf>
    <xf numFmtId="44" fontId="6" fillId="0" borderId="8" xfId="1" applyNumberFormat="1" applyFont="1" applyBorder="1" applyAlignment="1">
      <alignment horizontal="center" vertical="center" wrapText="1"/>
    </xf>
    <xf numFmtId="0" fontId="6" fillId="0" borderId="53" xfId="26" applyFont="1" applyBorder="1" applyAlignment="1">
      <alignment horizontal="center" vertical="center" wrapText="1"/>
    </xf>
    <xf numFmtId="2" fontId="6" fillId="0" borderId="53" xfId="0" applyNumberFormat="1" applyFont="1" applyBorder="1" applyAlignment="1">
      <alignment horizontal="center" vertical="center" wrapText="1"/>
    </xf>
    <xf numFmtId="0" fontId="38" fillId="3" borderId="36" xfId="0" applyFont="1" applyFill="1" applyBorder="1" applyAlignment="1">
      <alignment horizontal="left" vertical="center" wrapText="1"/>
    </xf>
    <xf numFmtId="0" fontId="38" fillId="3" borderId="36" xfId="0" applyFont="1" applyFill="1" applyBorder="1" applyAlignment="1">
      <alignment horizontal="center" vertical="center" wrapText="1"/>
    </xf>
    <xf numFmtId="2" fontId="38" fillId="3" borderId="36" xfId="0" applyNumberFormat="1" applyFont="1" applyFill="1" applyBorder="1" applyAlignment="1">
      <alignment horizontal="center" vertical="center" wrapText="1"/>
    </xf>
    <xf numFmtId="44" fontId="38" fillId="3" borderId="36" xfId="1" applyNumberFormat="1" applyFont="1" applyFill="1" applyBorder="1" applyAlignment="1">
      <alignment horizontal="center" vertical="center" wrapText="1"/>
    </xf>
    <xf numFmtId="0" fontId="38" fillId="5" borderId="1" xfId="0" applyFont="1" applyFill="1" applyBorder="1" applyAlignment="1">
      <alignment horizontal="left" vertical="center" wrapText="1"/>
    </xf>
    <xf numFmtId="0" fontId="6" fillId="5" borderId="2" xfId="0" applyFont="1" applyFill="1" applyBorder="1" applyAlignment="1">
      <alignment horizontal="center" vertical="center" wrapText="1"/>
    </xf>
    <xf numFmtId="2" fontId="6" fillId="5" borderId="2" xfId="0" applyNumberFormat="1" applyFont="1" applyFill="1" applyBorder="1" applyAlignment="1">
      <alignment horizontal="center" vertical="center" wrapText="1"/>
    </xf>
    <xf numFmtId="44" fontId="6" fillId="5" borderId="2" xfId="1" applyNumberFormat="1" applyFont="1" applyFill="1" applyBorder="1" applyAlignment="1">
      <alignment horizontal="center" vertical="center" wrapText="1"/>
    </xf>
    <xf numFmtId="0" fontId="6" fillId="0" borderId="18" xfId="0" applyFont="1" applyBorder="1" applyAlignment="1">
      <alignment horizontal="center" vertical="center" wrapText="1"/>
    </xf>
    <xf numFmtId="2" fontId="6" fillId="0" borderId="18" xfId="0" applyNumberFormat="1" applyFont="1" applyBorder="1" applyAlignment="1">
      <alignment horizontal="center" vertical="center" wrapText="1"/>
    </xf>
    <xf numFmtId="44" fontId="6" fillId="0" borderId="18" xfId="1" applyNumberFormat="1" applyFont="1" applyBorder="1" applyAlignment="1">
      <alignment horizontal="center" vertical="center" wrapText="1"/>
    </xf>
    <xf numFmtId="0" fontId="6" fillId="0" borderId="8" xfId="0"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44" fontId="6" fillId="0" borderId="8" xfId="1" applyNumberFormat="1" applyFont="1" applyFill="1" applyBorder="1" applyAlignment="1">
      <alignment horizontal="center" vertical="center" wrapText="1"/>
    </xf>
    <xf numFmtId="0" fontId="6" fillId="0" borderId="8" xfId="26" applyFont="1" applyBorder="1" applyAlignment="1">
      <alignment horizontal="center" vertical="center" wrapText="1"/>
    </xf>
    <xf numFmtId="0" fontId="38" fillId="5" borderId="55" xfId="0" applyFont="1" applyFill="1" applyBorder="1" applyAlignment="1">
      <alignment horizontal="left" vertical="center" wrapText="1"/>
    </xf>
    <xf numFmtId="0" fontId="38" fillId="5" borderId="13" xfId="0" applyFont="1" applyFill="1" applyBorder="1" applyAlignment="1">
      <alignment horizontal="center" vertical="center" wrapText="1"/>
    </xf>
    <xf numFmtId="2" fontId="38" fillId="5" borderId="13" xfId="0" applyNumberFormat="1" applyFont="1" applyFill="1" applyBorder="1" applyAlignment="1">
      <alignment horizontal="center" vertical="center" wrapText="1"/>
    </xf>
    <xf numFmtId="44" fontId="38" fillId="5" borderId="13" xfId="1" applyNumberFormat="1" applyFont="1" applyFill="1" applyBorder="1" applyAlignment="1">
      <alignment horizontal="center" vertical="center" wrapText="1"/>
    </xf>
    <xf numFmtId="0" fontId="38" fillId="3" borderId="0" xfId="0" applyFont="1" applyFill="1" applyBorder="1" applyAlignment="1">
      <alignment horizontal="left" vertical="center" wrapText="1"/>
    </xf>
    <xf numFmtId="0" fontId="38" fillId="3" borderId="0" xfId="0" applyFont="1" applyFill="1" applyBorder="1" applyAlignment="1">
      <alignment horizontal="center" vertical="center" wrapText="1"/>
    </xf>
    <xf numFmtId="2" fontId="38" fillId="3" borderId="0" xfId="0" applyNumberFormat="1" applyFont="1" applyFill="1" applyBorder="1" applyAlignment="1">
      <alignment horizontal="center" vertical="center" wrapText="1"/>
    </xf>
    <xf numFmtId="44" fontId="38" fillId="3" borderId="0" xfId="1"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2" fontId="6" fillId="4" borderId="2" xfId="0" applyNumberFormat="1" applyFont="1" applyFill="1" applyBorder="1" applyAlignment="1">
      <alignment horizontal="center" vertical="center" wrapText="1"/>
    </xf>
    <xf numFmtId="44" fontId="6" fillId="4" borderId="2" xfId="0" applyNumberFormat="1" applyFont="1" applyFill="1" applyBorder="1" applyAlignment="1">
      <alignment horizontal="center" vertical="center" wrapText="1"/>
    </xf>
    <xf numFmtId="0" fontId="6" fillId="0" borderId="57" xfId="0" applyFont="1" applyBorder="1" applyAlignment="1">
      <alignment horizontal="center" vertical="center" wrapText="1"/>
    </xf>
    <xf numFmtId="2" fontId="6" fillId="0" borderId="57" xfId="0" applyNumberFormat="1" applyFont="1" applyBorder="1" applyAlignment="1">
      <alignment horizontal="center" vertical="center" wrapText="1"/>
    </xf>
    <xf numFmtId="44" fontId="6" fillId="0" borderId="57" xfId="1" applyNumberFormat="1" applyFont="1" applyBorder="1" applyAlignment="1">
      <alignment horizontal="center" vertical="center" wrapText="1"/>
    </xf>
    <xf numFmtId="0" fontId="6" fillId="0" borderId="8" xfId="0" applyFont="1" applyBorder="1" applyAlignment="1" applyProtection="1">
      <alignment horizontal="center" vertical="center" wrapText="1"/>
    </xf>
    <xf numFmtId="2" fontId="6" fillId="0" borderId="8" xfId="0" applyNumberFormat="1" applyFont="1" applyBorder="1" applyAlignment="1" applyProtection="1">
      <alignment horizontal="center" vertical="center" wrapText="1"/>
    </xf>
    <xf numFmtId="44" fontId="6" fillId="0" borderId="8" xfId="0" applyNumberFormat="1" applyFont="1" applyBorder="1" applyAlignment="1" applyProtection="1">
      <alignment horizontal="center" vertical="center" wrapText="1"/>
    </xf>
    <xf numFmtId="2" fontId="44" fillId="0" borderId="8" xfId="0" applyNumberFormat="1" applyFont="1" applyBorder="1" applyAlignment="1" applyProtection="1">
      <alignment horizontal="center" vertical="center" wrapText="1"/>
    </xf>
    <xf numFmtId="0" fontId="6" fillId="0" borderId="53" xfId="0" applyFont="1" applyBorder="1" applyAlignment="1">
      <alignment horizontal="center" vertical="center" wrapText="1"/>
    </xf>
    <xf numFmtId="0" fontId="38" fillId="4" borderId="55" xfId="0" applyFont="1" applyFill="1" applyBorder="1" applyAlignment="1">
      <alignment horizontal="left" vertical="center" wrapText="1"/>
    </xf>
    <xf numFmtId="0" fontId="38" fillId="4" borderId="13" xfId="0" applyFont="1" applyFill="1" applyBorder="1" applyAlignment="1">
      <alignment horizontal="center" vertical="center" wrapText="1"/>
    </xf>
    <xf numFmtId="2" fontId="45" fillId="4" borderId="13" xfId="0" applyNumberFormat="1" applyFont="1" applyFill="1" applyBorder="1" applyAlignment="1">
      <alignment horizontal="center" vertical="center" wrapText="1"/>
    </xf>
    <xf numFmtId="44" fontId="38" fillId="4" borderId="13" xfId="1" applyNumberFormat="1" applyFont="1" applyFill="1" applyBorder="1" applyAlignment="1">
      <alignment horizontal="center" vertical="center" wrapText="1"/>
    </xf>
    <xf numFmtId="2" fontId="45" fillId="3" borderId="36" xfId="0" applyNumberFormat="1" applyFont="1" applyFill="1" applyBorder="1" applyAlignment="1">
      <alignment horizontal="center" vertical="center" wrapText="1"/>
    </xf>
    <xf numFmtId="0" fontId="38" fillId="6" borderId="35" xfId="0" applyFont="1" applyFill="1" applyBorder="1" applyAlignment="1">
      <alignment horizontal="left" vertical="center" wrapText="1"/>
    </xf>
    <xf numFmtId="0" fontId="6" fillId="6" borderId="35" xfId="0" applyFont="1" applyFill="1" applyBorder="1" applyAlignment="1">
      <alignment horizontal="center" vertical="center" wrapText="1"/>
    </xf>
    <xf numFmtId="2" fontId="44" fillId="6" borderId="35" xfId="0" applyNumberFormat="1" applyFont="1" applyFill="1" applyBorder="1" applyAlignment="1">
      <alignment horizontal="center" vertical="center" wrapText="1"/>
    </xf>
    <xf numFmtId="44" fontId="6" fillId="6" borderId="35" xfId="1" applyNumberFormat="1" applyFont="1" applyFill="1" applyBorder="1" applyAlignment="1">
      <alignment horizontal="center" vertical="center" wrapText="1"/>
    </xf>
    <xf numFmtId="2" fontId="44" fillId="0" borderId="8" xfId="0" applyNumberFormat="1" applyFont="1" applyBorder="1" applyAlignment="1">
      <alignment horizontal="center" vertical="center" wrapText="1"/>
    </xf>
    <xf numFmtId="2" fontId="6" fillId="0" borderId="8" xfId="36" applyNumberFormat="1" applyFont="1" applyBorder="1" applyAlignment="1">
      <alignment horizontal="center" vertical="center" wrapText="1"/>
    </xf>
    <xf numFmtId="0" fontId="38" fillId="6" borderId="55" xfId="0" applyFont="1" applyFill="1" applyBorder="1" applyAlignment="1">
      <alignment horizontal="left" vertical="center" wrapText="1"/>
    </xf>
    <xf numFmtId="0" fontId="38" fillId="6" borderId="13" xfId="0" applyFont="1" applyFill="1" applyBorder="1" applyAlignment="1">
      <alignment horizontal="center" vertical="center" wrapText="1"/>
    </xf>
    <xf numFmtId="2" fontId="45" fillId="6" borderId="13" xfId="0" applyNumberFormat="1" applyFont="1" applyFill="1" applyBorder="1" applyAlignment="1">
      <alignment horizontal="center" vertical="center" wrapText="1"/>
    </xf>
    <xf numFmtId="44" fontId="38" fillId="6" borderId="13" xfId="1" applyNumberFormat="1" applyFont="1" applyFill="1" applyBorder="1" applyAlignment="1">
      <alignment horizontal="center" vertical="center" wrapText="1"/>
    </xf>
    <xf numFmtId="0" fontId="6" fillId="0" borderId="0" xfId="0" applyFont="1" applyAlignment="1">
      <alignment vertical="center" wrapText="1"/>
    </xf>
    <xf numFmtId="2" fontId="44" fillId="0" borderId="0" xfId="0" applyNumberFormat="1" applyFont="1" applyAlignment="1">
      <alignment horizontal="center" vertical="center" wrapText="1"/>
    </xf>
    <xf numFmtId="0" fontId="38" fillId="31" borderId="44" xfId="0" applyFont="1" applyFill="1" applyBorder="1" applyAlignment="1">
      <alignment horizontal="left" vertical="center" wrapText="1"/>
    </xf>
    <xf numFmtId="0" fontId="38" fillId="31" borderId="2" xfId="0" applyFont="1" applyFill="1" applyBorder="1" applyAlignment="1">
      <alignment horizontal="center" vertical="center" wrapText="1"/>
    </xf>
    <xf numFmtId="2" fontId="38" fillId="31" borderId="2" xfId="0" applyNumberFormat="1" applyFont="1" applyFill="1" applyBorder="1" applyAlignment="1">
      <alignment horizontal="center" vertical="center" wrapText="1"/>
    </xf>
    <xf numFmtId="44" fontId="38" fillId="31" borderId="2" xfId="1" applyNumberFormat="1" applyFont="1" applyFill="1" applyBorder="1" applyAlignment="1">
      <alignment horizontal="center" vertical="center" wrapText="1"/>
    </xf>
    <xf numFmtId="0" fontId="38" fillId="33" borderId="1" xfId="0" applyFont="1" applyFill="1" applyBorder="1" applyAlignment="1">
      <alignment horizontal="left" vertical="center" wrapText="1"/>
    </xf>
    <xf numFmtId="0" fontId="6" fillId="33" borderId="2" xfId="0" applyFont="1" applyFill="1" applyBorder="1" applyAlignment="1">
      <alignment horizontal="center" vertical="center" wrapText="1"/>
    </xf>
    <xf numFmtId="2" fontId="6" fillId="33" borderId="2" xfId="0" applyNumberFormat="1" applyFont="1" applyFill="1" applyBorder="1" applyAlignment="1">
      <alignment horizontal="center" vertical="center" wrapText="1"/>
    </xf>
    <xf numFmtId="44" fontId="6" fillId="33" borderId="2" xfId="0" applyNumberFormat="1" applyFont="1" applyFill="1" applyBorder="1" applyAlignment="1">
      <alignment horizontal="center" vertical="center" wrapText="1"/>
    </xf>
    <xf numFmtId="44" fontId="6" fillId="33" borderId="7" xfId="0" applyNumberFormat="1" applyFont="1" applyFill="1" applyBorder="1" applyAlignment="1">
      <alignment horizontal="center" vertical="center"/>
    </xf>
    <xf numFmtId="49" fontId="38" fillId="33" borderId="28" xfId="0" applyNumberFormat="1" applyFont="1" applyFill="1" applyBorder="1" applyAlignment="1">
      <alignment horizontal="center" vertical="center"/>
    </xf>
    <xf numFmtId="0" fontId="38" fillId="33" borderId="44" xfId="0" applyFont="1" applyFill="1" applyBorder="1" applyAlignment="1">
      <alignment horizontal="left" vertical="center" wrapText="1"/>
    </xf>
    <xf numFmtId="0" fontId="38" fillId="33" borderId="2" xfId="0" applyFont="1" applyFill="1" applyBorder="1" applyAlignment="1">
      <alignment horizontal="center" vertical="center" wrapText="1"/>
    </xf>
    <xf numFmtId="2" fontId="38" fillId="33" borderId="2" xfId="0" applyNumberFormat="1" applyFont="1" applyFill="1" applyBorder="1" applyAlignment="1">
      <alignment horizontal="center" vertical="center" wrapText="1"/>
    </xf>
    <xf numFmtId="44" fontId="38" fillId="33" borderId="2" xfId="1" applyNumberFormat="1" applyFont="1" applyFill="1" applyBorder="1" applyAlignment="1">
      <alignment horizontal="center" vertical="center" wrapText="1"/>
    </xf>
    <xf numFmtId="44" fontId="38" fillId="33" borderId="7" xfId="0" applyNumberFormat="1" applyFont="1" applyFill="1" applyBorder="1" applyAlignment="1">
      <alignment horizontal="center" vertical="center"/>
    </xf>
    <xf numFmtId="0" fontId="6" fillId="0" borderId="0" xfId="26" applyFont="1" applyAlignment="1">
      <alignment vertical="center"/>
    </xf>
    <xf numFmtId="0" fontId="6" fillId="0" borderId="0" xfId="26" applyFont="1" applyFill="1" applyAlignment="1">
      <alignment vertical="center"/>
    </xf>
    <xf numFmtId="0" fontId="5" fillId="0" borderId="0" xfId="24" applyFont="1" applyFill="1" applyBorder="1" applyAlignment="1">
      <alignment vertical="center" wrapText="1"/>
    </xf>
    <xf numFmtId="0" fontId="5" fillId="0" borderId="8" xfId="0" applyFont="1" applyBorder="1" applyAlignment="1" applyProtection="1">
      <alignment horizontal="left" vertical="center" wrapText="1"/>
      <protection locked="0"/>
    </xf>
    <xf numFmtId="171" fontId="5" fillId="0" borderId="34" xfId="0" applyNumberFormat="1" applyFont="1" applyBorder="1" applyAlignment="1">
      <alignment horizontal="right" vertical="center"/>
    </xf>
    <xf numFmtId="0" fontId="5" fillId="0" borderId="53" xfId="24" applyFont="1" applyFill="1" applyBorder="1" applyAlignment="1">
      <alignment vertical="center" wrapText="1"/>
    </xf>
    <xf numFmtId="0" fontId="5" fillId="0" borderId="8" xfId="24" quotePrefix="1" applyFont="1" applyFill="1" applyBorder="1" applyAlignment="1">
      <alignment vertical="center" wrapText="1"/>
    </xf>
    <xf numFmtId="0" fontId="6" fillId="0" borderId="8" xfId="24" applyFont="1" applyFill="1" applyBorder="1" applyAlignment="1">
      <alignment horizontal="left" vertical="center" wrapText="1"/>
    </xf>
    <xf numFmtId="0" fontId="5" fillId="0" borderId="8" xfId="24" quotePrefix="1" applyFont="1" applyFill="1" applyBorder="1" applyAlignment="1">
      <alignment horizontal="left" vertical="center" wrapText="1"/>
    </xf>
    <xf numFmtId="0" fontId="5" fillId="0" borderId="46" xfId="24" applyFill="1" applyBorder="1" applyAlignment="1">
      <alignment vertical="center" wrapText="1"/>
    </xf>
    <xf numFmtId="0" fontId="6" fillId="0" borderId="46" xfId="24" applyFont="1" applyFill="1" applyBorder="1" applyAlignment="1">
      <alignment vertical="center" wrapText="1"/>
    </xf>
    <xf numFmtId="49" fontId="5" fillId="0" borderId="8" xfId="36" applyNumberFormat="1" applyFont="1" applyBorder="1" applyAlignment="1">
      <alignment horizontal="left" vertical="center" wrapText="1"/>
    </xf>
    <xf numFmtId="0" fontId="5" fillId="0" borderId="8" xfId="26" applyFont="1" applyBorder="1" applyAlignment="1">
      <alignment horizontal="left" vertical="center" wrapText="1"/>
    </xf>
    <xf numFmtId="0" fontId="37" fillId="0" borderId="0" xfId="26" applyFont="1" applyAlignment="1">
      <alignment vertical="center"/>
    </xf>
    <xf numFmtId="0" fontId="48" fillId="0" borderId="18" xfId="15" applyFont="1" applyBorder="1" applyAlignment="1">
      <alignment vertical="center" wrapText="1"/>
    </xf>
    <xf numFmtId="0" fontId="43" fillId="0" borderId="0" xfId="15" applyFont="1" applyBorder="1" applyAlignment="1">
      <alignment vertical="center" wrapText="1"/>
    </xf>
    <xf numFmtId="0" fontId="5" fillId="0" borderId="18" xfId="15" applyFont="1" applyBorder="1" applyAlignment="1">
      <alignment vertical="center" wrapText="1"/>
    </xf>
    <xf numFmtId="0" fontId="5" fillId="0" borderId="8" xfId="15" applyFont="1" applyBorder="1" applyAlignment="1">
      <alignment vertical="center" wrapText="1"/>
    </xf>
    <xf numFmtId="0" fontId="48" fillId="0" borderId="8" xfId="15" applyFont="1" applyBorder="1" applyAlignment="1">
      <alignment vertical="center" wrapText="1"/>
    </xf>
    <xf numFmtId="0" fontId="5" fillId="0" borderId="46" xfId="15" applyFont="1" applyBorder="1" applyAlignment="1">
      <alignment vertical="center" wrapText="1"/>
    </xf>
    <xf numFmtId="0" fontId="43" fillId="0" borderId="0" xfId="26" applyFont="1" applyAlignment="1">
      <alignment vertical="center" wrapText="1"/>
    </xf>
    <xf numFmtId="0" fontId="5" fillId="0" borderId="0" xfId="26" applyFont="1" applyAlignment="1">
      <alignment horizontal="center" vertical="center" wrapText="1"/>
    </xf>
    <xf numFmtId="2" fontId="5" fillId="0" borderId="0" xfId="26" applyNumberFormat="1" applyFont="1" applyAlignment="1">
      <alignment horizontal="center" vertical="center" wrapText="1"/>
    </xf>
    <xf numFmtId="44" fontId="5" fillId="0" borderId="0" xfId="26" applyNumberFormat="1" applyFont="1" applyAlignment="1">
      <alignment horizontal="center" vertical="center" wrapText="1"/>
    </xf>
    <xf numFmtId="0" fontId="43" fillId="2" borderId="29" xfId="26" applyFont="1" applyFill="1" applyBorder="1" applyAlignment="1">
      <alignment horizontal="center" vertical="center" wrapText="1"/>
    </xf>
    <xf numFmtId="2" fontId="43" fillId="2" borderId="29" xfId="26" applyNumberFormat="1" applyFont="1" applyFill="1" applyBorder="1" applyAlignment="1">
      <alignment horizontal="center" vertical="center" wrapText="1"/>
    </xf>
    <xf numFmtId="44" fontId="43" fillId="2" borderId="29" xfId="1" applyNumberFormat="1" applyFont="1" applyFill="1" applyBorder="1" applyAlignment="1">
      <alignment horizontal="center" vertical="center" wrapText="1"/>
    </xf>
    <xf numFmtId="0" fontId="43" fillId="0" borderId="2" xfId="26" applyFont="1" applyFill="1" applyBorder="1" applyAlignment="1">
      <alignment horizontal="center" vertical="center" wrapText="1"/>
    </xf>
    <xf numFmtId="2" fontId="43" fillId="0" borderId="2" xfId="26" applyNumberFormat="1" applyFont="1" applyFill="1" applyBorder="1" applyAlignment="1">
      <alignment horizontal="center" vertical="center" wrapText="1"/>
    </xf>
    <xf numFmtId="44" fontId="43" fillId="0" borderId="2" xfId="1" applyNumberFormat="1" applyFont="1" applyFill="1" applyBorder="1" applyAlignment="1">
      <alignment horizontal="center" vertical="center" wrapText="1"/>
    </xf>
    <xf numFmtId="0" fontId="5" fillId="0" borderId="35" xfId="26" applyFont="1" applyBorder="1" applyAlignment="1">
      <alignment horizontal="center" vertical="center" wrapText="1"/>
    </xf>
    <xf numFmtId="2" fontId="5" fillId="0" borderId="35" xfId="26" applyNumberFormat="1" applyFont="1" applyBorder="1" applyAlignment="1">
      <alignment horizontal="center" vertical="center" wrapText="1"/>
    </xf>
    <xf numFmtId="44" fontId="5" fillId="0" borderId="35" xfId="1" applyNumberFormat="1" applyFont="1" applyBorder="1" applyAlignment="1">
      <alignment horizontal="center" vertical="center" wrapText="1"/>
    </xf>
    <xf numFmtId="0" fontId="43" fillId="3" borderId="36" xfId="26" applyFont="1" applyFill="1" applyBorder="1" applyAlignment="1">
      <alignment horizontal="left" vertical="center" wrapText="1"/>
    </xf>
    <xf numFmtId="0" fontId="43" fillId="3" borderId="36" xfId="26" applyFont="1" applyFill="1" applyBorder="1" applyAlignment="1">
      <alignment horizontal="center" vertical="center" wrapText="1"/>
    </xf>
    <xf numFmtId="2" fontId="43" fillId="3" borderId="36" xfId="26" applyNumberFormat="1" applyFont="1" applyFill="1" applyBorder="1" applyAlignment="1">
      <alignment horizontal="center" vertical="center" wrapText="1"/>
    </xf>
    <xf numFmtId="44" fontId="43" fillId="3" borderId="36" xfId="1" applyNumberFormat="1" applyFont="1" applyFill="1" applyBorder="1" applyAlignment="1">
      <alignment horizontal="center" vertical="center" wrapText="1"/>
    </xf>
    <xf numFmtId="0" fontId="43" fillId="5" borderId="1" xfId="26" applyFont="1" applyFill="1" applyBorder="1" applyAlignment="1">
      <alignment horizontal="left" vertical="center" wrapText="1"/>
    </xf>
    <xf numFmtId="0" fontId="5" fillId="5" borderId="2" xfId="26" applyFont="1" applyFill="1" applyBorder="1" applyAlignment="1">
      <alignment horizontal="center" vertical="center" wrapText="1"/>
    </xf>
    <xf numFmtId="2" fontId="5" fillId="5" borderId="2" xfId="26" applyNumberFormat="1" applyFont="1" applyFill="1" applyBorder="1" applyAlignment="1">
      <alignment horizontal="center" vertical="center" wrapText="1"/>
    </xf>
    <xf numFmtId="44" fontId="5" fillId="5" borderId="2" xfId="1" applyNumberFormat="1" applyFont="1" applyFill="1" applyBorder="1" applyAlignment="1">
      <alignment horizontal="center" vertical="center" wrapText="1"/>
    </xf>
    <xf numFmtId="0" fontId="5" fillId="0" borderId="18" xfId="26" applyFont="1" applyBorder="1" applyAlignment="1">
      <alignment horizontal="center" vertical="center" wrapText="1"/>
    </xf>
    <xf numFmtId="2" fontId="5" fillId="0" borderId="18" xfId="26" applyNumberFormat="1" applyFont="1" applyBorder="1" applyAlignment="1">
      <alignment horizontal="center" vertical="center" wrapText="1"/>
    </xf>
    <xf numFmtId="44" fontId="5" fillId="0" borderId="18" xfId="1" applyNumberFormat="1" applyFont="1" applyBorder="1" applyAlignment="1">
      <alignment horizontal="center" vertical="center" wrapText="1"/>
    </xf>
    <xf numFmtId="0" fontId="43" fillId="5" borderId="44" xfId="26" applyFont="1" applyFill="1" applyBorder="1" applyAlignment="1">
      <alignment horizontal="left" vertical="center" wrapText="1"/>
    </xf>
    <xf numFmtId="0" fontId="43" fillId="5" borderId="2" xfId="26" applyFont="1" applyFill="1" applyBorder="1" applyAlignment="1">
      <alignment horizontal="center" vertical="center" wrapText="1"/>
    </xf>
    <xf numFmtId="2" fontId="43" fillId="5" borderId="2" xfId="26" applyNumberFormat="1" applyFont="1" applyFill="1" applyBorder="1" applyAlignment="1">
      <alignment horizontal="center" vertical="center" wrapText="1"/>
    </xf>
    <xf numFmtId="44" fontId="43" fillId="5" borderId="2" xfId="1" applyNumberFormat="1" applyFont="1" applyFill="1" applyBorder="1" applyAlignment="1">
      <alignment horizontal="center" vertical="center" wrapText="1"/>
    </xf>
    <xf numFmtId="0" fontId="43" fillId="3" borderId="0" xfId="26" applyFont="1" applyFill="1" applyAlignment="1">
      <alignment horizontal="left" vertical="center" wrapText="1"/>
    </xf>
    <xf numFmtId="0" fontId="43" fillId="3" borderId="0" xfId="26" applyFont="1" applyFill="1" applyAlignment="1">
      <alignment horizontal="center" vertical="center" wrapText="1"/>
    </xf>
    <xf numFmtId="2" fontId="43" fillId="3" borderId="0" xfId="26" applyNumberFormat="1" applyFont="1" applyFill="1" applyAlignment="1">
      <alignment horizontal="center" vertical="center" wrapText="1"/>
    </xf>
    <xf numFmtId="44" fontId="43" fillId="3" borderId="0" xfId="1" applyNumberFormat="1" applyFont="1" applyFill="1" applyBorder="1" applyAlignment="1">
      <alignment horizontal="center" vertical="center" wrapText="1"/>
    </xf>
    <xf numFmtId="0" fontId="5" fillId="4" borderId="2" xfId="26" applyFont="1" applyFill="1" applyBorder="1" applyAlignment="1">
      <alignment horizontal="center" vertical="center" wrapText="1"/>
    </xf>
    <xf numFmtId="2" fontId="5" fillId="4" borderId="2" xfId="26" applyNumberFormat="1" applyFont="1" applyFill="1" applyBorder="1" applyAlignment="1">
      <alignment horizontal="center" vertical="center" wrapText="1"/>
    </xf>
    <xf numFmtId="44" fontId="5" fillId="4" borderId="2" xfId="26" applyNumberFormat="1" applyFont="1" applyFill="1" applyBorder="1" applyAlignment="1">
      <alignment horizontal="center" vertical="center" wrapText="1"/>
    </xf>
    <xf numFmtId="0" fontId="5" fillId="0" borderId="8" xfId="0" applyFont="1" applyBorder="1" applyAlignment="1">
      <alignment horizontal="center" vertical="center" wrapText="1"/>
    </xf>
    <xf numFmtId="2" fontId="5" fillId="0" borderId="8" xfId="0" applyNumberFormat="1" applyFont="1" applyBorder="1" applyAlignment="1">
      <alignment horizontal="center" vertical="center" wrapText="1"/>
    </xf>
    <xf numFmtId="0" fontId="5" fillId="0" borderId="53" xfId="26" applyFont="1" applyBorder="1" applyAlignment="1">
      <alignment horizontal="center" vertical="center" wrapText="1"/>
    </xf>
    <xf numFmtId="2" fontId="5" fillId="0" borderId="53" xfId="26" applyNumberFormat="1" applyFont="1" applyBorder="1" applyAlignment="1">
      <alignment horizontal="center" vertical="center" wrapText="1"/>
    </xf>
    <xf numFmtId="0" fontId="43" fillId="4" borderId="44" xfId="26" applyFont="1" applyFill="1" applyBorder="1" applyAlignment="1">
      <alignment horizontal="left" vertical="center" wrapText="1"/>
    </xf>
    <xf numFmtId="0" fontId="43" fillId="4" borderId="2" xfId="26" applyFont="1" applyFill="1" applyBorder="1" applyAlignment="1">
      <alignment horizontal="center" vertical="center" wrapText="1"/>
    </xf>
    <xf numFmtId="2" fontId="43" fillId="4" borderId="2" xfId="26" applyNumberFormat="1" applyFont="1" applyFill="1" applyBorder="1" applyAlignment="1">
      <alignment horizontal="center" vertical="center" wrapText="1"/>
    </xf>
    <xf numFmtId="44" fontId="43" fillId="4" borderId="2" xfId="1" applyNumberFormat="1" applyFont="1" applyFill="1" applyBorder="1" applyAlignment="1">
      <alignment horizontal="center" vertical="center" wrapText="1"/>
    </xf>
    <xf numFmtId="0" fontId="43" fillId="0" borderId="36" xfId="26" applyFont="1" applyBorder="1" applyAlignment="1">
      <alignment horizontal="left" vertical="center" wrapText="1"/>
    </xf>
    <xf numFmtId="0" fontId="43" fillId="0" borderId="36" xfId="26" applyFont="1" applyBorder="1" applyAlignment="1">
      <alignment horizontal="center" vertical="center" wrapText="1"/>
    </xf>
    <xf numFmtId="2" fontId="43" fillId="0" borderId="36" xfId="26" applyNumberFormat="1" applyFont="1" applyBorder="1" applyAlignment="1">
      <alignment horizontal="center" vertical="center" wrapText="1"/>
    </xf>
    <xf numFmtId="44" fontId="43" fillId="0" borderId="36" xfId="1" applyNumberFormat="1" applyFont="1" applyFill="1" applyBorder="1" applyAlignment="1">
      <alignment horizontal="center" vertical="center" wrapText="1"/>
    </xf>
    <xf numFmtId="0" fontId="5" fillId="0" borderId="8" xfId="26" applyFont="1" applyBorder="1" applyAlignment="1">
      <alignment horizontal="center" vertical="center" wrapText="1"/>
    </xf>
    <xf numFmtId="2" fontId="5" fillId="0" borderId="8" xfId="26" applyNumberFormat="1" applyFont="1" applyBorder="1" applyAlignment="1">
      <alignment horizontal="center" vertical="center" wrapText="1"/>
    </xf>
    <xf numFmtId="44" fontId="5" fillId="0" borderId="8" xfId="26" applyNumberFormat="1" applyFont="1" applyBorder="1" applyAlignment="1">
      <alignment horizontal="center" vertical="center" wrapText="1"/>
    </xf>
    <xf numFmtId="0" fontId="43" fillId="6" borderId="1" xfId="26" applyFont="1" applyFill="1" applyBorder="1" applyAlignment="1">
      <alignment horizontal="left" vertical="center" wrapText="1"/>
    </xf>
    <xf numFmtId="0" fontId="5" fillId="6" borderId="2" xfId="26" applyFont="1" applyFill="1" applyBorder="1" applyAlignment="1">
      <alignment horizontal="center" vertical="center" wrapText="1"/>
    </xf>
    <xf numFmtId="2" fontId="5" fillId="6" borderId="2" xfId="26" applyNumberFormat="1" applyFont="1" applyFill="1" applyBorder="1" applyAlignment="1">
      <alignment horizontal="center" vertical="center" wrapText="1"/>
    </xf>
    <xf numFmtId="44" fontId="5" fillId="6" borderId="2" xfId="1" applyNumberFormat="1" applyFont="1" applyFill="1" applyBorder="1" applyAlignment="1">
      <alignment horizontal="center" vertical="center" wrapText="1"/>
    </xf>
    <xf numFmtId="2" fontId="5" fillId="0" borderId="8" xfId="36" applyNumberFormat="1" applyFont="1" applyBorder="1" applyAlignment="1">
      <alignment horizontal="center" vertical="center" wrapText="1"/>
    </xf>
    <xf numFmtId="0" fontId="5" fillId="0" borderId="8" xfId="36" applyFont="1" applyBorder="1" applyAlignment="1">
      <alignment horizontal="center" vertical="center" wrapText="1"/>
    </xf>
    <xf numFmtId="0" fontId="43" fillId="6" borderId="55" xfId="26" applyFont="1" applyFill="1" applyBorder="1" applyAlignment="1">
      <alignment horizontal="left" vertical="center" wrapText="1"/>
    </xf>
    <xf numFmtId="0" fontId="43" fillId="6" borderId="13" xfId="26" applyFont="1" applyFill="1" applyBorder="1" applyAlignment="1">
      <alignment horizontal="center" vertical="center" wrapText="1"/>
    </xf>
    <xf numFmtId="2" fontId="43" fillId="6" borderId="13" xfId="26" applyNumberFormat="1" applyFont="1" applyFill="1" applyBorder="1" applyAlignment="1">
      <alignment horizontal="center" vertical="center" wrapText="1"/>
    </xf>
    <xf numFmtId="44" fontId="43" fillId="6" borderId="13" xfId="1" applyNumberFormat="1" applyFont="1" applyFill="1" applyBorder="1" applyAlignment="1">
      <alignment horizontal="center" vertical="center" wrapText="1"/>
    </xf>
    <xf numFmtId="0" fontId="5" fillId="0" borderId="0" xfId="26" applyFont="1" applyAlignment="1">
      <alignment vertical="center" wrapText="1"/>
    </xf>
    <xf numFmtId="0" fontId="43" fillId="32" borderId="36" xfId="26" applyFont="1" applyFill="1" applyBorder="1" applyAlignment="1">
      <alignment horizontal="left" vertical="center" wrapText="1"/>
    </xf>
    <xf numFmtId="0" fontId="43" fillId="32" borderId="36" xfId="26" applyFont="1" applyFill="1" applyBorder="1" applyAlignment="1">
      <alignment horizontal="center" vertical="center" wrapText="1"/>
    </xf>
    <xf numFmtId="2" fontId="43" fillId="32" borderId="36" xfId="26" applyNumberFormat="1" applyFont="1" applyFill="1" applyBorder="1" applyAlignment="1">
      <alignment horizontal="center" vertical="center" wrapText="1"/>
    </xf>
    <xf numFmtId="44" fontId="43" fillId="32" borderId="36" xfId="26" applyNumberFormat="1" applyFont="1" applyFill="1" applyBorder="1" applyAlignment="1">
      <alignment horizontal="center" vertical="center" wrapText="1"/>
    </xf>
    <xf numFmtId="2" fontId="43" fillId="5" borderId="2" xfId="15" applyNumberFormat="1" applyFont="1" applyFill="1" applyBorder="1" applyAlignment="1">
      <alignment horizontal="center" vertical="center" wrapText="1"/>
    </xf>
    <xf numFmtId="0" fontId="5" fillId="0" borderId="18" xfId="15" applyFont="1" applyBorder="1" applyAlignment="1">
      <alignment horizontal="center" vertical="center" wrapText="1"/>
    </xf>
    <xf numFmtId="1" fontId="5" fillId="0" borderId="18" xfId="15" applyNumberFormat="1" applyFont="1" applyBorder="1" applyAlignment="1">
      <alignment horizontal="center" vertical="center" wrapText="1"/>
    </xf>
    <xf numFmtId="0" fontId="43" fillId="0" borderId="0" xfId="15" applyFont="1" applyBorder="1" applyAlignment="1">
      <alignment horizontal="center" vertical="center" wrapText="1"/>
    </xf>
    <xf numFmtId="2" fontId="43" fillId="0" borderId="0" xfId="15" applyNumberFormat="1" applyFont="1" applyBorder="1" applyAlignment="1">
      <alignment horizontal="center" vertical="center" wrapText="1"/>
    </xf>
    <xf numFmtId="0" fontId="5" fillId="0" borderId="8" xfId="15" applyFont="1" applyBorder="1" applyAlignment="1">
      <alignment horizontal="center" vertical="center" wrapText="1"/>
    </xf>
    <xf numFmtId="1" fontId="5" fillId="0" borderId="8" xfId="15" applyNumberFormat="1" applyFont="1" applyBorder="1" applyAlignment="1">
      <alignment horizontal="center" vertical="center" wrapText="1"/>
    </xf>
    <xf numFmtId="44" fontId="43" fillId="5" borderId="2" xfId="15" applyNumberFormat="1" applyFont="1" applyFill="1" applyBorder="1" applyAlignment="1">
      <alignment horizontal="center" vertical="center" wrapText="1"/>
    </xf>
    <xf numFmtId="44" fontId="43" fillId="0" borderId="0" xfId="15" applyNumberFormat="1" applyFont="1" applyBorder="1" applyAlignment="1">
      <alignment horizontal="center" vertical="center" wrapText="1"/>
    </xf>
    <xf numFmtId="0" fontId="5" fillId="5" borderId="2" xfId="15" applyFill="1" applyBorder="1" applyAlignment="1">
      <alignment horizontal="center" vertical="center" wrapText="1"/>
    </xf>
    <xf numFmtId="1" fontId="5" fillId="5" borderId="2" xfId="15" applyNumberFormat="1" applyFill="1" applyBorder="1" applyAlignment="1">
      <alignment horizontal="center" vertical="center" wrapText="1"/>
    </xf>
    <xf numFmtId="44" fontId="5" fillId="5" borderId="2" xfId="15" applyNumberFormat="1" applyFill="1" applyBorder="1" applyAlignment="1">
      <alignment horizontal="center" vertical="center" wrapText="1"/>
    </xf>
    <xf numFmtId="0" fontId="5" fillId="0" borderId="0" xfId="15" applyFont="1" applyBorder="1" applyAlignment="1">
      <alignment horizontal="center" vertical="center" wrapText="1"/>
    </xf>
    <xf numFmtId="1" fontId="5" fillId="0" borderId="0" xfId="15" applyNumberFormat="1" applyFont="1" applyBorder="1" applyAlignment="1">
      <alignment horizontal="center" vertical="center" wrapText="1"/>
    </xf>
    <xf numFmtId="44" fontId="5" fillId="0" borderId="0" xfId="15" applyNumberFormat="1" applyFont="1" applyBorder="1" applyAlignment="1">
      <alignment horizontal="center" vertical="center" wrapText="1"/>
    </xf>
    <xf numFmtId="0" fontId="43" fillId="0" borderId="0" xfId="15" applyFont="1" applyBorder="1" applyAlignment="1">
      <alignment horizontal="left" vertical="center" wrapText="1"/>
    </xf>
    <xf numFmtId="0" fontId="5" fillId="0" borderId="0" xfId="15" applyBorder="1" applyAlignment="1">
      <alignment horizontal="center" vertical="center" wrapText="1"/>
    </xf>
    <xf numFmtId="1" fontId="5" fillId="0" borderId="0" xfId="15" applyNumberFormat="1" applyBorder="1" applyAlignment="1">
      <alignment horizontal="center" vertical="center" wrapText="1"/>
    </xf>
    <xf numFmtId="44" fontId="5" fillId="0" borderId="0" xfId="15" applyNumberFormat="1" applyBorder="1" applyAlignment="1">
      <alignment horizontal="center" vertical="center" wrapText="1"/>
    </xf>
    <xf numFmtId="2" fontId="5" fillId="5" borderId="2" xfId="15" applyNumberFormat="1" applyFill="1" applyBorder="1" applyAlignment="1">
      <alignment horizontal="center" vertical="center" wrapText="1"/>
    </xf>
    <xf numFmtId="0" fontId="5" fillId="0" borderId="46" xfId="15" applyFont="1" applyBorder="1" applyAlignment="1">
      <alignment horizontal="center" vertical="center" wrapText="1"/>
    </xf>
    <xf numFmtId="0" fontId="43" fillId="32" borderId="2" xfId="26" applyFont="1" applyFill="1" applyBorder="1" applyAlignment="1">
      <alignment horizontal="left" vertical="center" wrapText="1"/>
    </xf>
    <xf numFmtId="0" fontId="43" fillId="32" borderId="2" xfId="26" applyFont="1" applyFill="1" applyBorder="1" applyAlignment="1">
      <alignment horizontal="center" vertical="center" wrapText="1"/>
    </xf>
    <xf numFmtId="2" fontId="43" fillId="32" borderId="2" xfId="26" applyNumberFormat="1" applyFont="1" applyFill="1" applyBorder="1" applyAlignment="1">
      <alignment horizontal="center" vertical="center" wrapText="1"/>
    </xf>
    <xf numFmtId="44" fontId="43" fillId="32" borderId="2" xfId="26" applyNumberFormat="1" applyFont="1" applyFill="1" applyBorder="1" applyAlignment="1">
      <alignment horizontal="center" vertical="center" wrapText="1"/>
    </xf>
    <xf numFmtId="44" fontId="43" fillId="0" borderId="36" xfId="26" applyNumberFormat="1" applyFont="1" applyBorder="1" applyAlignment="1">
      <alignment horizontal="center" vertical="center" wrapText="1"/>
    </xf>
    <xf numFmtId="0" fontId="43" fillId="31" borderId="44" xfId="26" applyFont="1" applyFill="1" applyBorder="1" applyAlignment="1">
      <alignment horizontal="left" vertical="center" wrapText="1"/>
    </xf>
    <xf numFmtId="0" fontId="43" fillId="31" borderId="2" xfId="26" applyFont="1" applyFill="1" applyBorder="1" applyAlignment="1">
      <alignment horizontal="center" vertical="center" wrapText="1"/>
    </xf>
    <xf numFmtId="2" fontId="43" fillId="31" borderId="2" xfId="26" applyNumberFormat="1" applyFont="1" applyFill="1" applyBorder="1" applyAlignment="1">
      <alignment horizontal="center" vertical="center" wrapText="1"/>
    </xf>
    <xf numFmtId="44" fontId="43" fillId="31" borderId="2" xfId="1" applyNumberFormat="1" applyFont="1" applyFill="1" applyBorder="1" applyAlignment="1">
      <alignment horizontal="center" vertical="center" wrapText="1"/>
    </xf>
    <xf numFmtId="0" fontId="43" fillId="33" borderId="1" xfId="26" applyFont="1" applyFill="1" applyBorder="1" applyAlignment="1">
      <alignment horizontal="left" vertical="center" wrapText="1"/>
    </xf>
    <xf numFmtId="0" fontId="5" fillId="33" borderId="2" xfId="26" applyFont="1" applyFill="1" applyBorder="1" applyAlignment="1">
      <alignment horizontal="center" vertical="center" wrapText="1"/>
    </xf>
    <xf numFmtId="2" fontId="5" fillId="33" borderId="2" xfId="26" applyNumberFormat="1" applyFont="1" applyFill="1" applyBorder="1" applyAlignment="1">
      <alignment horizontal="center" vertical="center" wrapText="1"/>
    </xf>
    <xf numFmtId="44" fontId="5" fillId="33" borderId="2" xfId="26" applyNumberFormat="1" applyFont="1" applyFill="1" applyBorder="1" applyAlignment="1">
      <alignment horizontal="center" vertical="center" wrapText="1"/>
    </xf>
    <xf numFmtId="44" fontId="5" fillId="33" borderId="7" xfId="26" applyNumberFormat="1" applyFont="1" applyFill="1" applyBorder="1" applyAlignment="1">
      <alignment horizontal="center" vertical="center"/>
    </xf>
    <xf numFmtId="49" fontId="43" fillId="33" borderId="28" xfId="26" applyNumberFormat="1" applyFont="1" applyFill="1" applyBorder="1" applyAlignment="1">
      <alignment horizontal="center" vertical="center"/>
    </xf>
    <xf numFmtId="0" fontId="43" fillId="33" borderId="44" xfId="26" applyFont="1" applyFill="1" applyBorder="1" applyAlignment="1">
      <alignment horizontal="left" vertical="center" wrapText="1"/>
    </xf>
    <xf numFmtId="0" fontId="43" fillId="33" borderId="2" xfId="26" applyFont="1" applyFill="1" applyBorder="1" applyAlignment="1">
      <alignment horizontal="center" vertical="center" wrapText="1"/>
    </xf>
    <xf numFmtId="2" fontId="43" fillId="33" borderId="2" xfId="26" applyNumberFormat="1" applyFont="1" applyFill="1" applyBorder="1" applyAlignment="1">
      <alignment horizontal="center" vertical="center" wrapText="1"/>
    </xf>
    <xf numFmtId="44" fontId="43" fillId="33" borderId="2" xfId="1" applyNumberFormat="1" applyFont="1" applyFill="1" applyBorder="1" applyAlignment="1">
      <alignment horizontal="center" vertical="center" wrapText="1"/>
    </xf>
    <xf numFmtId="44" fontId="43" fillId="33" borderId="7" xfId="0" applyNumberFormat="1" applyFont="1" applyFill="1" applyBorder="1" applyAlignment="1">
      <alignment horizontal="center" vertical="center"/>
    </xf>
    <xf numFmtId="49" fontId="5" fillId="0" borderId="45" xfId="26" applyNumberFormat="1" applyFont="1" applyBorder="1" applyAlignment="1">
      <alignment horizontal="center" vertical="center"/>
    </xf>
    <xf numFmtId="0" fontId="5" fillId="0" borderId="46" xfId="26" applyFont="1" applyBorder="1" applyAlignment="1">
      <alignment horizontal="center" vertical="center" wrapText="1"/>
    </xf>
    <xf numFmtId="2" fontId="5" fillId="0" borderId="46" xfId="26" applyNumberFormat="1" applyFont="1" applyBorder="1" applyAlignment="1">
      <alignment horizontal="center" vertical="center" wrapText="1"/>
    </xf>
    <xf numFmtId="44" fontId="5" fillId="3" borderId="47" xfId="1" applyNumberFormat="1" applyFont="1" applyFill="1" applyBorder="1" applyAlignment="1">
      <alignment horizontal="center" vertical="center"/>
    </xf>
    <xf numFmtId="0" fontId="43" fillId="34" borderId="1" xfId="26" applyFont="1" applyFill="1" applyBorder="1" applyAlignment="1">
      <alignment horizontal="left" vertical="center" wrapText="1"/>
    </xf>
    <xf numFmtId="0" fontId="5" fillId="34" borderId="2" xfId="26" applyFont="1" applyFill="1" applyBorder="1" applyAlignment="1">
      <alignment horizontal="center" vertical="center" wrapText="1"/>
    </xf>
    <xf numFmtId="2" fontId="5" fillId="34" borderId="2" xfId="26" applyNumberFormat="1" applyFont="1" applyFill="1" applyBorder="1" applyAlignment="1">
      <alignment horizontal="center" vertical="center" wrapText="1"/>
    </xf>
    <xf numFmtId="44" fontId="5" fillId="34" borderId="2" xfId="26" applyNumberFormat="1" applyFont="1" applyFill="1" applyBorder="1" applyAlignment="1">
      <alignment horizontal="center" vertical="center" wrapText="1"/>
    </xf>
    <xf numFmtId="44" fontId="43" fillId="34" borderId="7" xfId="26" applyNumberFormat="1" applyFont="1" applyFill="1" applyBorder="1" applyAlignment="1">
      <alignment horizontal="center" vertical="center"/>
    </xf>
    <xf numFmtId="49" fontId="43" fillId="34" borderId="1" xfId="26" applyNumberFormat="1" applyFont="1" applyFill="1" applyBorder="1" applyAlignment="1">
      <alignment horizontal="center" vertical="center"/>
    </xf>
    <xf numFmtId="0" fontId="43" fillId="34" borderId="44" xfId="26" applyFont="1" applyFill="1" applyBorder="1" applyAlignment="1">
      <alignment horizontal="left" vertical="center" wrapText="1"/>
    </xf>
    <xf numFmtId="0" fontId="43" fillId="34" borderId="2" xfId="26" applyFont="1" applyFill="1" applyBorder="1" applyAlignment="1">
      <alignment horizontal="center" vertical="center" wrapText="1"/>
    </xf>
    <xf numFmtId="2" fontId="43" fillId="34" borderId="2" xfId="26" applyNumberFormat="1" applyFont="1" applyFill="1" applyBorder="1" applyAlignment="1">
      <alignment horizontal="center" vertical="center" wrapText="1"/>
    </xf>
    <xf numFmtId="44" fontId="43" fillId="34" borderId="2" xfId="1" applyNumberFormat="1" applyFont="1" applyFill="1" applyBorder="1" applyAlignment="1">
      <alignment horizontal="center" vertical="center" wrapText="1"/>
    </xf>
    <xf numFmtId="44" fontId="43" fillId="34" borderId="7" xfId="1" applyNumberFormat="1" applyFont="1" applyFill="1" applyBorder="1" applyAlignment="1">
      <alignment horizontal="center" vertical="center"/>
    </xf>
    <xf numFmtId="44" fontId="6" fillId="0" borderId="35" xfId="1" applyNumberFormat="1" applyFont="1" applyBorder="1" applyAlignment="1" applyProtection="1">
      <alignment horizontal="center" vertical="center" wrapText="1"/>
      <protection locked="0"/>
    </xf>
    <xf numFmtId="44" fontId="6" fillId="0" borderId="8" xfId="1" applyNumberFormat="1" applyFont="1" applyBorder="1" applyAlignment="1" applyProtection="1">
      <alignment horizontal="center" vertical="center" wrapText="1"/>
      <protection locked="0"/>
    </xf>
    <xf numFmtId="44" fontId="6" fillId="0" borderId="53" xfId="1" applyNumberFormat="1" applyFont="1" applyBorder="1" applyAlignment="1" applyProtection="1">
      <alignment horizontal="center" vertical="center" wrapText="1"/>
      <protection locked="0"/>
    </xf>
    <xf numFmtId="44" fontId="6" fillId="0" borderId="8" xfId="1" applyNumberFormat="1" applyFont="1" applyFill="1" applyBorder="1" applyAlignment="1" applyProtection="1">
      <alignment horizontal="center" vertical="center" wrapText="1"/>
      <protection locked="0"/>
    </xf>
    <xf numFmtId="44" fontId="6" fillId="3" borderId="8" xfId="1" applyNumberFormat="1" applyFont="1" applyFill="1" applyBorder="1" applyAlignment="1" applyProtection="1">
      <alignment horizontal="center" vertical="center" wrapText="1"/>
      <protection locked="0"/>
    </xf>
    <xf numFmtId="44" fontId="6" fillId="0" borderId="8" xfId="0" applyNumberFormat="1" applyFont="1" applyBorder="1" applyAlignment="1" applyProtection="1">
      <alignment horizontal="center" vertical="center" wrapText="1"/>
      <protection locked="0"/>
    </xf>
    <xf numFmtId="44" fontId="6" fillId="3" borderId="53" xfId="1" applyNumberFormat="1" applyFont="1" applyFill="1" applyBorder="1" applyAlignment="1" applyProtection="1">
      <alignment horizontal="center" vertical="center" wrapText="1"/>
      <protection locked="0"/>
    </xf>
    <xf numFmtId="44" fontId="6" fillId="3" borderId="8" xfId="19" applyNumberFormat="1" applyFont="1" applyFill="1" applyBorder="1" applyAlignment="1" applyProtection="1">
      <alignment horizontal="center" vertical="center" wrapText="1"/>
      <protection locked="0"/>
    </xf>
    <xf numFmtId="44" fontId="6" fillId="0" borderId="8" xfId="36" applyNumberFormat="1" applyFont="1" applyBorder="1" applyAlignment="1" applyProtection="1">
      <alignment horizontal="center" vertical="center" wrapText="1"/>
      <protection locked="0"/>
    </xf>
    <xf numFmtId="44" fontId="6" fillId="0" borderId="8" xfId="218" applyNumberFormat="1" applyFont="1" applyBorder="1" applyAlignment="1" applyProtection="1">
      <alignment horizontal="center" vertical="center" wrapText="1"/>
      <protection locked="0"/>
    </xf>
    <xf numFmtId="171" fontId="5" fillId="0" borderId="8" xfId="1" applyNumberFormat="1" applyFont="1" applyFill="1" applyBorder="1" applyAlignment="1" applyProtection="1">
      <alignment horizontal="center" vertical="center" wrapText="1"/>
      <protection locked="0"/>
    </xf>
    <xf numFmtId="44" fontId="5" fillId="0" borderId="53" xfId="26" applyNumberFormat="1" applyFont="1" applyBorder="1" applyAlignment="1" applyProtection="1">
      <alignment horizontal="center" vertical="center" wrapText="1"/>
      <protection locked="0"/>
    </xf>
    <xf numFmtId="44" fontId="5" fillId="0" borderId="8" xfId="26" applyNumberFormat="1" applyFont="1" applyBorder="1" applyAlignment="1" applyProtection="1">
      <alignment horizontal="center" vertical="center" wrapText="1"/>
      <protection locked="0"/>
    </xf>
    <xf numFmtId="44" fontId="5" fillId="0" borderId="8" xfId="1" applyNumberFormat="1" applyFont="1" applyBorder="1" applyAlignment="1" applyProtection="1">
      <alignment horizontal="center" vertical="center" wrapText="1"/>
      <protection locked="0"/>
    </xf>
    <xf numFmtId="44" fontId="5" fillId="0" borderId="8" xfId="0" applyNumberFormat="1" applyFont="1" applyBorder="1" applyAlignment="1" applyProtection="1">
      <alignment horizontal="center" vertical="center" wrapText="1"/>
      <protection locked="0"/>
    </xf>
    <xf numFmtId="44" fontId="5" fillId="3" borderId="46" xfId="1" applyNumberFormat="1" applyFont="1" applyFill="1" applyBorder="1" applyAlignment="1" applyProtection="1">
      <alignment horizontal="center" vertical="center" wrapText="1"/>
      <protection locked="0"/>
    </xf>
    <xf numFmtId="44" fontId="5" fillId="0" borderId="8" xfId="36" applyNumberFormat="1" applyFont="1" applyBorder="1" applyAlignment="1" applyProtection="1">
      <alignment horizontal="center" vertical="center" wrapText="1"/>
      <protection locked="0"/>
    </xf>
    <xf numFmtId="171" fontId="41" fillId="0" borderId="8" xfId="36" applyNumberFormat="1" applyFont="1" applyBorder="1" applyAlignment="1" applyProtection="1">
      <alignment horizontal="center" vertical="center" wrapText="1"/>
      <protection locked="0"/>
    </xf>
    <xf numFmtId="44" fontId="5" fillId="3" borderId="8" xfId="1" applyNumberFormat="1" applyFont="1" applyFill="1" applyBorder="1" applyAlignment="1" applyProtection="1">
      <alignment horizontal="center" vertical="center" wrapText="1"/>
      <protection locked="0"/>
    </xf>
    <xf numFmtId="44" fontId="5" fillId="0" borderId="18" xfId="15" applyNumberFormat="1" applyFont="1" applyBorder="1" applyAlignment="1" applyProtection="1">
      <alignment horizontal="center" vertical="center" wrapText="1"/>
      <protection locked="0"/>
    </xf>
    <xf numFmtId="44" fontId="5" fillId="0" borderId="8" xfId="15" applyNumberFormat="1" applyFont="1" applyBorder="1" applyAlignment="1" applyProtection="1">
      <alignment horizontal="center" vertical="center" wrapText="1"/>
      <protection locked="0"/>
    </xf>
    <xf numFmtId="44" fontId="5" fillId="0" borderId="46" xfId="15" applyNumberFormat="1" applyFont="1" applyBorder="1" applyAlignment="1" applyProtection="1">
      <alignment horizontal="center" vertical="center" wrapText="1"/>
      <protection locked="0"/>
    </xf>
    <xf numFmtId="0" fontId="41" fillId="0" borderId="4" xfId="6" applyFont="1" applyBorder="1" applyAlignment="1">
      <alignment horizontal="left" vertical="center" wrapText="1"/>
    </xf>
    <xf numFmtId="0" fontId="41" fillId="0" borderId="5" xfId="6" applyFont="1" applyBorder="1" applyAlignment="1">
      <alignment horizontal="left" vertical="center" wrapText="1"/>
    </xf>
    <xf numFmtId="0" fontId="41" fillId="0" borderId="6" xfId="6" applyFont="1" applyBorder="1" applyAlignment="1">
      <alignment horizontal="left" vertical="center" wrapText="1"/>
    </xf>
    <xf numFmtId="0" fontId="7" fillId="0" borderId="0" xfId="0" applyFont="1" applyAlignment="1">
      <alignment horizontal="left" wrapText="1"/>
    </xf>
    <xf numFmtId="0" fontId="10" fillId="0" borderId="0" xfId="0" applyFont="1" applyAlignment="1">
      <alignment horizontal="center"/>
    </xf>
    <xf numFmtId="0" fontId="0" fillId="0" borderId="0" xfId="0" applyAlignment="1">
      <alignment horizontal="center"/>
    </xf>
    <xf numFmtId="0" fontId="41" fillId="0" borderId="4" xfId="9" applyFont="1" applyBorder="1" applyAlignment="1">
      <alignment horizontal="left" vertical="center" wrapText="1"/>
    </xf>
    <xf numFmtId="0" fontId="41" fillId="0" borderId="5" xfId="9" applyFont="1" applyBorder="1" applyAlignment="1">
      <alignment horizontal="left" vertical="center" wrapText="1"/>
    </xf>
    <xf numFmtId="0" fontId="41" fillId="0" borderId="6" xfId="9" applyFont="1" applyBorder="1" applyAlignment="1">
      <alignment horizontal="left" vertical="center" wrapText="1"/>
    </xf>
    <xf numFmtId="0" fontId="43" fillId="5" borderId="1" xfId="15" applyFont="1" applyFill="1" applyBorder="1" applyAlignment="1">
      <alignment vertical="center" wrapText="1"/>
    </xf>
    <xf numFmtId="0" fontId="43" fillId="5" borderId="2" xfId="15" applyFont="1" applyFill="1" applyBorder="1" applyAlignment="1">
      <alignment vertical="center" wrapText="1"/>
    </xf>
    <xf numFmtId="0" fontId="43" fillId="5" borderId="7" xfId="15" applyFont="1" applyFill="1" applyBorder="1" applyAlignment="1">
      <alignment vertical="center" wrapText="1"/>
    </xf>
    <xf numFmtId="0" fontId="46" fillId="5" borderId="2" xfId="237" applyFont="1" applyFill="1" applyBorder="1" applyAlignment="1">
      <alignment vertical="center"/>
    </xf>
    <xf numFmtId="0" fontId="46" fillId="5" borderId="7" xfId="237" applyFont="1" applyFill="1" applyBorder="1" applyAlignment="1">
      <alignment vertical="center"/>
    </xf>
  </cellXfs>
  <cellStyles count="239">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7" xfId="220" xr:uid="{00000000-0005-0000-0000-000028000000}"/>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1" xfId="219" xr:uid="{00000000-0005-0000-0000-00003C000000}"/>
    <cellStyle name="Navadno 14 2" xfId="114" xr:uid="{00000000-0005-0000-0000-00003D000000}"/>
    <cellStyle name="Navadno 14 2 2" xfId="115" xr:uid="{00000000-0005-0000-0000-00003E000000}"/>
    <cellStyle name="Navadno 14 2 2 2" xfId="116" xr:uid="{00000000-0005-0000-0000-00003F000000}"/>
    <cellStyle name="Navadno 14 2 2 2 2" xfId="231" xr:uid="{00000000-0005-0000-0000-000040000000}"/>
    <cellStyle name="Navadno 14 2 2 3" xfId="232" xr:uid="{00000000-0005-0000-0000-000041000000}"/>
    <cellStyle name="Navadno 14 2 3" xfId="117" xr:uid="{00000000-0005-0000-0000-000042000000}"/>
    <cellStyle name="Navadno 14 2 3 2" xfId="227" xr:uid="{00000000-0005-0000-0000-000043000000}"/>
    <cellStyle name="Navadno 14 2 4" xfId="118" xr:uid="{00000000-0005-0000-0000-000044000000}"/>
    <cellStyle name="Navadno 14 2 4 2" xfId="229" xr:uid="{00000000-0005-0000-0000-000045000000}"/>
    <cellStyle name="Navadno 14 2 5" xfId="233" xr:uid="{00000000-0005-0000-0000-000046000000}"/>
    <cellStyle name="Navadno 14 3" xfId="119" xr:uid="{00000000-0005-0000-0000-000047000000}"/>
    <cellStyle name="Navadno 14 3 2" xfId="120" xr:uid="{00000000-0005-0000-0000-000048000000}"/>
    <cellStyle name="Navadno 14 3 2 2" xfId="230" xr:uid="{00000000-0005-0000-0000-000049000000}"/>
    <cellStyle name="Navadno 14 3 3" xfId="225" xr:uid="{00000000-0005-0000-0000-00004A000000}"/>
    <cellStyle name="Navadno 14 4" xfId="121" xr:uid="{00000000-0005-0000-0000-00004B000000}"/>
    <cellStyle name="Navadno 14 4 2" xfId="226" xr:uid="{00000000-0005-0000-0000-00004C000000}"/>
    <cellStyle name="Navadno 14 5" xfId="122" xr:uid="{00000000-0005-0000-0000-00004D000000}"/>
    <cellStyle name="Navadno 14 5 2" xfId="224" xr:uid="{00000000-0005-0000-0000-00004E000000}"/>
    <cellStyle name="Navadno 14 6" xfId="123" xr:uid="{00000000-0005-0000-0000-00004F000000}"/>
    <cellStyle name="Navadno 14 6 2" xfId="228" xr:uid="{00000000-0005-0000-0000-000050000000}"/>
    <cellStyle name="Navadno 14 7" xfId="205" xr:uid="{00000000-0005-0000-0000-000051000000}"/>
    <cellStyle name="Navadno 14 7 2" xfId="234" xr:uid="{00000000-0005-0000-0000-000052000000}"/>
    <cellStyle name="Navadno 14 8" xfId="207" xr:uid="{00000000-0005-0000-0000-000053000000}"/>
    <cellStyle name="Navadno 14 8 2" xfId="235" xr:uid="{00000000-0005-0000-0000-000054000000}"/>
    <cellStyle name="Navadno 14 9" xfId="208" xr:uid="{00000000-0005-0000-0000-000055000000}"/>
    <cellStyle name="Navadno 14 9 2" xfId="236" xr:uid="{00000000-0005-0000-0000-000056000000}"/>
    <cellStyle name="Navadno 15" xfId="214" xr:uid="{00000000-0005-0000-0000-000057000000}"/>
    <cellStyle name="Navadno 15 2" xfId="221" xr:uid="{00000000-0005-0000-0000-000058000000}"/>
    <cellStyle name="Navadno 16" xfId="213" xr:uid="{00000000-0005-0000-0000-000059000000}"/>
    <cellStyle name="Navadno 16 2" xfId="212" xr:uid="{00000000-0005-0000-0000-00005A000000}"/>
    <cellStyle name="Navadno 17 2" xfId="237" xr:uid="{9B782702-C728-48F2-A87E-DEA39860803D}"/>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8" xr:uid="{7F8557ED-F876-478F-AB09-E7EE20F4A67A}"/>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evtralno 2" xfId="62" xr:uid="{00000000-0005-0000-0000-00009E000000}"/>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1" xfId="217" xr:uid="{00000000-0005-0000-0000-0000B5000000}"/>
    <cellStyle name="Valuta 12" xfId="223" xr:uid="{00000000-0005-0000-0000-0000B6000000}"/>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6" xfId="222" xr:uid="{00000000-0005-0000-0000-0000CC000000}"/>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view="pageBreakPreview" zoomScaleNormal="100" zoomScaleSheetLayoutView="100" workbookViewId="0">
      <selection activeCell="F34" sqref="F34"/>
    </sheetView>
  </sheetViews>
  <sheetFormatPr defaultRowHeight="12.75"/>
  <cols>
    <col min="1" max="1" width="4.42578125" style="1" customWidth="1"/>
    <col min="2" max="2" width="40.7109375" customWidth="1"/>
    <col min="3" max="3" width="5.5703125" style="2" customWidth="1"/>
    <col min="4" max="4" width="7.7109375" style="3" customWidth="1"/>
    <col min="5" max="5" width="12.7109375"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38.25" customHeight="1">
      <c r="B1" s="465" t="s">
        <v>365</v>
      </c>
      <c r="C1" s="465"/>
      <c r="D1" s="465"/>
      <c r="E1" s="465"/>
      <c r="F1" s="465"/>
    </row>
    <row r="2" spans="1:6" ht="16.5">
      <c r="B2" s="466"/>
      <c r="C2" s="467"/>
      <c r="D2" s="467"/>
      <c r="E2" s="467"/>
      <c r="F2" s="467"/>
    </row>
    <row r="3" spans="1:6" ht="15">
      <c r="A3" s="39"/>
      <c r="B3" s="40"/>
      <c r="C3" s="41"/>
      <c r="D3" s="42"/>
      <c r="E3" s="40"/>
      <c r="F3" s="40"/>
    </row>
    <row r="4" spans="1:6" ht="16.5" thickBot="1">
      <c r="A4" s="43"/>
      <c r="B4" s="44" t="s">
        <v>13</v>
      </c>
      <c r="C4" s="45"/>
      <c r="D4" s="46"/>
      <c r="E4" s="47"/>
      <c r="F4" s="47"/>
    </row>
    <row r="5" spans="1:6" s="190" customFormat="1" ht="17.25" thickTop="1" thickBot="1">
      <c r="A5" s="48" t="s">
        <v>88</v>
      </c>
      <c r="B5" s="49" t="s">
        <v>352</v>
      </c>
      <c r="C5" s="50"/>
      <c r="D5" s="51"/>
      <c r="E5" s="52"/>
      <c r="F5" s="35"/>
    </row>
    <row r="6" spans="1:6" s="26" customFormat="1" ht="15">
      <c r="A6" s="66"/>
      <c r="B6" s="59" t="s">
        <v>29</v>
      </c>
      <c r="C6" s="36"/>
      <c r="D6" s="37"/>
      <c r="E6" s="38"/>
      <c r="F6" s="60">
        <f>'kanal-15-01'!F13</f>
        <v>0</v>
      </c>
    </row>
    <row r="7" spans="1:6" s="26" customFormat="1" ht="15">
      <c r="A7" s="66"/>
      <c r="B7" s="59" t="s">
        <v>30</v>
      </c>
      <c r="C7" s="36"/>
      <c r="D7" s="37"/>
      <c r="E7" s="38"/>
      <c r="F7" s="60">
        <f>'kanal-15-01'!F36</f>
        <v>0</v>
      </c>
    </row>
    <row r="8" spans="1:6" s="26" customFormat="1" ht="15">
      <c r="A8" s="66"/>
      <c r="B8" s="59" t="s">
        <v>31</v>
      </c>
      <c r="C8" s="36"/>
      <c r="D8" s="37"/>
      <c r="E8" s="38"/>
      <c r="F8" s="60">
        <f>'kanal-15-01'!F49</f>
        <v>0</v>
      </c>
    </row>
    <row r="9" spans="1:6" s="26" customFormat="1" ht="15.75" thickBot="1">
      <c r="A9" s="67"/>
      <c r="B9" s="61" t="s">
        <v>32</v>
      </c>
      <c r="C9" s="62"/>
      <c r="D9" s="63"/>
      <c r="E9" s="64"/>
      <c r="F9" s="65">
        <f>'kanal-15-01'!F63</f>
        <v>0</v>
      </c>
    </row>
    <row r="10" spans="1:6" ht="16.5" thickBot="1">
      <c r="A10" s="48"/>
      <c r="B10" s="49" t="s">
        <v>353</v>
      </c>
      <c r="C10" s="50"/>
      <c r="D10" s="51"/>
      <c r="E10" s="52"/>
      <c r="F10" s="35">
        <f>SUM(F6:F9)</f>
        <v>0</v>
      </c>
    </row>
    <row r="11" spans="1:6" s="30" customFormat="1" ht="16.5" thickBot="1">
      <c r="A11" s="28"/>
      <c r="B11" s="29"/>
      <c r="C11" s="53"/>
      <c r="D11" s="54"/>
      <c r="E11" s="55"/>
      <c r="F11" s="170"/>
    </row>
    <row r="12" spans="1:6" s="30" customFormat="1" ht="16.5" thickBot="1">
      <c r="A12" s="48" t="s">
        <v>117</v>
      </c>
      <c r="B12" s="49" t="s">
        <v>118</v>
      </c>
      <c r="C12" s="171"/>
      <c r="D12" s="172"/>
      <c r="E12" s="49"/>
      <c r="F12" s="35"/>
    </row>
    <row r="13" spans="1:6" s="30" customFormat="1" ht="15.75">
      <c r="A13" s="173"/>
      <c r="B13" s="174" t="s">
        <v>29</v>
      </c>
      <c r="C13" s="175"/>
      <c r="D13" s="176"/>
      <c r="E13" s="177"/>
      <c r="F13" s="178">
        <f>'Črpališče Č PE-01'!F7</f>
        <v>0</v>
      </c>
    </row>
    <row r="14" spans="1:6" s="30" customFormat="1" ht="15.75">
      <c r="A14" s="173"/>
      <c r="B14" s="174" t="s">
        <v>30</v>
      </c>
      <c r="C14" s="175"/>
      <c r="D14" s="176"/>
      <c r="E14" s="177"/>
      <c r="F14" s="178">
        <f>'Črpališče Č PE-01'!F11</f>
        <v>0</v>
      </c>
    </row>
    <row r="15" spans="1:6" s="30" customFormat="1" ht="15.75">
      <c r="A15" s="173"/>
      <c r="B15" s="174" t="s">
        <v>119</v>
      </c>
      <c r="C15" s="175"/>
      <c r="D15" s="176"/>
      <c r="E15" s="177"/>
      <c r="F15" s="178">
        <f>'Črpališče Č PE-01'!F17</f>
        <v>0</v>
      </c>
    </row>
    <row r="16" spans="1:6" s="30" customFormat="1" ht="15.75">
      <c r="A16" s="173"/>
      <c r="B16" s="174" t="s">
        <v>120</v>
      </c>
      <c r="C16" s="175"/>
      <c r="D16" s="176"/>
      <c r="E16" s="177"/>
      <c r="F16" s="178">
        <f>'Črpališče Č PE-01'!F36</f>
        <v>0</v>
      </c>
    </row>
    <row r="17" spans="1:6" s="30" customFormat="1" ht="15.75">
      <c r="A17" s="173"/>
      <c r="B17" s="174" t="s">
        <v>121</v>
      </c>
      <c r="C17" s="175"/>
      <c r="D17" s="176"/>
      <c r="E17" s="177"/>
      <c r="F17" s="178">
        <f>'Črpališče Č PE-01'!F44</f>
        <v>0</v>
      </c>
    </row>
    <row r="18" spans="1:6" s="30" customFormat="1" ht="15.75">
      <c r="A18" s="173"/>
      <c r="B18" s="174" t="s">
        <v>122</v>
      </c>
      <c r="C18" s="175"/>
      <c r="D18" s="176"/>
      <c r="E18" s="177"/>
      <c r="F18" s="178">
        <f>SUM(E19:E27)</f>
        <v>0</v>
      </c>
    </row>
    <row r="19" spans="1:6" s="30" customFormat="1" ht="15.75">
      <c r="A19" s="173"/>
      <c r="B19" s="179" t="s">
        <v>354</v>
      </c>
      <c r="C19" s="180"/>
      <c r="D19" s="180"/>
      <c r="E19" s="181">
        <f>'Črpališče Č PE-01'!F49</f>
        <v>0</v>
      </c>
      <c r="F19" s="178"/>
    </row>
    <row r="20" spans="1:6" s="30" customFormat="1" ht="15.75">
      <c r="A20" s="173"/>
      <c r="B20" s="182" t="s">
        <v>355</v>
      </c>
      <c r="C20" s="183"/>
      <c r="D20" s="183"/>
      <c r="E20" s="184">
        <f>'Črpališče Č PE-01'!F57</f>
        <v>0</v>
      </c>
      <c r="F20" s="178"/>
    </row>
    <row r="21" spans="1:6" s="30" customFormat="1" ht="15.75">
      <c r="A21" s="173"/>
      <c r="B21" s="182" t="s">
        <v>356</v>
      </c>
      <c r="C21" s="183"/>
      <c r="D21" s="183"/>
      <c r="E21" s="184">
        <f>'Črpališče Č PE-01'!F66</f>
        <v>0</v>
      </c>
      <c r="F21" s="178"/>
    </row>
    <row r="22" spans="1:6" s="30" customFormat="1" ht="15.75">
      <c r="A22" s="173"/>
      <c r="B22" s="182" t="s">
        <v>357</v>
      </c>
      <c r="C22" s="182"/>
      <c r="D22" s="182"/>
      <c r="E22" s="184">
        <f>'Črpališče Č PE-01'!F76</f>
        <v>0</v>
      </c>
      <c r="F22" s="178"/>
    </row>
    <row r="23" spans="1:6" s="30" customFormat="1" ht="15.75">
      <c r="A23" s="173"/>
      <c r="B23" s="182" t="s">
        <v>358</v>
      </c>
      <c r="C23" s="182"/>
      <c r="D23" s="182"/>
      <c r="E23" s="184">
        <f>'Črpališče Č PE-01'!F111</f>
        <v>0</v>
      </c>
      <c r="F23" s="178"/>
    </row>
    <row r="24" spans="1:6" s="30" customFormat="1" ht="15.75">
      <c r="A24" s="173"/>
      <c r="B24" s="182" t="s">
        <v>359</v>
      </c>
      <c r="C24" s="182"/>
      <c r="D24" s="182"/>
      <c r="E24" s="184">
        <f>'Črpališče Č PE-01'!F118</f>
        <v>0</v>
      </c>
      <c r="F24" s="178"/>
    </row>
    <row r="25" spans="1:6" s="30" customFormat="1" ht="15.75">
      <c r="A25" s="173"/>
      <c r="B25" s="182" t="s">
        <v>360</v>
      </c>
      <c r="C25" s="182"/>
      <c r="D25" s="182"/>
      <c r="E25" s="184">
        <f>'Črpališče Č PE-01'!F146</f>
        <v>0</v>
      </c>
      <c r="F25" s="178"/>
    </row>
    <row r="26" spans="1:6" s="30" customFormat="1" ht="15.75">
      <c r="A26" s="173"/>
      <c r="B26" s="182" t="s">
        <v>361</v>
      </c>
      <c r="C26" s="182"/>
      <c r="D26" s="182"/>
      <c r="E26" s="184">
        <f>'Črpališče Č PE-01'!F159</f>
        <v>0</v>
      </c>
      <c r="F26" s="178"/>
    </row>
    <row r="27" spans="1:6" s="30" customFormat="1" ht="16.5" thickBot="1">
      <c r="A27" s="173"/>
      <c r="B27" s="185" t="s">
        <v>362</v>
      </c>
      <c r="C27" s="186"/>
      <c r="D27" s="186"/>
      <c r="E27" s="187">
        <f>'Črpališče Č PE-01'!F167</f>
        <v>0</v>
      </c>
      <c r="F27" s="188"/>
    </row>
    <row r="28" spans="1:6" s="30" customFormat="1" ht="16.5" thickBot="1">
      <c r="A28" s="48"/>
      <c r="B28" s="49" t="s">
        <v>364</v>
      </c>
      <c r="C28" s="171"/>
      <c r="D28" s="172"/>
      <c r="E28" s="49"/>
      <c r="F28" s="35">
        <f>SUM(F13:F18)</f>
        <v>0</v>
      </c>
    </row>
    <row r="29" spans="1:6" s="30" customFormat="1" ht="16.5" thickBot="1">
      <c r="A29" s="28"/>
      <c r="B29" s="29"/>
      <c r="C29" s="53"/>
      <c r="D29" s="54"/>
      <c r="E29" s="55"/>
      <c r="F29" s="170"/>
    </row>
    <row r="30" spans="1:6" s="30" customFormat="1" ht="16.5" thickBot="1">
      <c r="A30" s="48"/>
      <c r="B30" s="49" t="s">
        <v>363</v>
      </c>
      <c r="C30" s="50"/>
      <c r="D30" s="51"/>
      <c r="E30" s="52"/>
      <c r="F30" s="35">
        <f>F10+F28</f>
        <v>0</v>
      </c>
    </row>
    <row r="31" spans="1:6" s="30" customFormat="1" ht="16.5" thickBot="1">
      <c r="A31" s="28"/>
      <c r="B31" s="29" t="s">
        <v>56</v>
      </c>
      <c r="C31" s="53"/>
      <c r="D31" s="54"/>
      <c r="E31" s="55"/>
      <c r="F31" s="58">
        <f>F30*10%</f>
        <v>0</v>
      </c>
    </row>
    <row r="32" spans="1:6" ht="16.5" thickBot="1">
      <c r="A32" s="8"/>
      <c r="B32" s="13" t="s">
        <v>366</v>
      </c>
      <c r="C32" s="11"/>
      <c r="D32" s="12"/>
      <c r="E32" s="7"/>
      <c r="F32" s="23">
        <f>SUM(F30:F31)</f>
        <v>0</v>
      </c>
    </row>
    <row r="33" spans="1:6" s="4" customFormat="1" ht="16.5" thickBot="1">
      <c r="A33" s="14"/>
      <c r="B33" s="15" t="s">
        <v>14</v>
      </c>
      <c r="C33" s="16"/>
      <c r="D33" s="17"/>
      <c r="E33" s="18"/>
      <c r="F33" s="24">
        <f>F32*22%</f>
        <v>0</v>
      </c>
    </row>
    <row r="34" spans="1:6" s="4" customFormat="1" ht="17.25" thickTop="1" thickBot="1">
      <c r="A34" s="9"/>
      <c r="B34" s="19" t="s">
        <v>23</v>
      </c>
      <c r="C34" s="20"/>
      <c r="D34" s="21"/>
      <c r="E34" s="22"/>
      <c r="F34" s="25">
        <f>F33+F32</f>
        <v>0</v>
      </c>
    </row>
    <row r="35" spans="1:6" s="4" customFormat="1" ht="15.75" thickTop="1">
      <c r="A35" s="39"/>
      <c r="B35" s="56"/>
      <c r="C35" s="41"/>
      <c r="D35" s="42"/>
      <c r="E35" s="40"/>
      <c r="F35" s="57"/>
    </row>
    <row r="36" spans="1:6" s="26" customFormat="1">
      <c r="A36" s="5"/>
      <c r="B36" s="10"/>
      <c r="C36" s="27"/>
      <c r="D36" s="6"/>
    </row>
    <row r="37" spans="1:6" s="4" customFormat="1" ht="39" customHeight="1">
      <c r="A37" s="468" t="s">
        <v>16</v>
      </c>
      <c r="B37" s="469"/>
      <c r="C37" s="469"/>
      <c r="D37" s="469"/>
      <c r="E37" s="469"/>
      <c r="F37" s="470"/>
    </row>
    <row r="38" spans="1:6" s="4" customFormat="1" ht="44.25" customHeight="1">
      <c r="A38" s="462" t="s">
        <v>17</v>
      </c>
      <c r="B38" s="463"/>
      <c r="C38" s="463"/>
      <c r="D38" s="463"/>
      <c r="E38" s="463"/>
      <c r="F38" s="464"/>
    </row>
    <row r="39" spans="1:6" ht="158.25" customHeight="1">
      <c r="A39" s="462" t="s">
        <v>18</v>
      </c>
      <c r="B39" s="463"/>
      <c r="C39" s="463"/>
      <c r="D39" s="463"/>
      <c r="E39" s="463"/>
      <c r="F39" s="464"/>
    </row>
    <row r="40" spans="1:6" s="26" customFormat="1" ht="48" customHeight="1">
      <c r="A40" s="462" t="s">
        <v>393</v>
      </c>
      <c r="B40" s="463"/>
      <c r="C40" s="463"/>
      <c r="D40" s="463"/>
      <c r="E40" s="463"/>
      <c r="F40" s="464"/>
    </row>
    <row r="41" spans="1:6" s="26" customFormat="1" ht="48" customHeight="1">
      <c r="A41" s="462" t="s">
        <v>394</v>
      </c>
      <c r="B41" s="463"/>
      <c r="C41" s="463"/>
      <c r="D41" s="463"/>
      <c r="E41" s="463"/>
      <c r="F41" s="464"/>
    </row>
    <row r="42" spans="1:6" ht="31.5" customHeight="1">
      <c r="A42" s="462" t="s">
        <v>19</v>
      </c>
      <c r="B42" s="463"/>
      <c r="C42" s="463"/>
      <c r="D42" s="463"/>
      <c r="E42" s="463"/>
      <c r="F42" s="464"/>
    </row>
  </sheetData>
  <sheetProtection algorithmName="SHA-512" hashValue="OcwI7uHnP4yWl3nR0Yri2HHFb7mJq7IwMfJ/bflzKcX+M/CwqXgkryfLbYabEXxJdQq7UW773/c0UiyeLUS+UQ==" saltValue="b98bQ4v2SampiwAkpo/nWQ==" spinCount="100000" sheet="1" objects="1" scenarios="1"/>
  <mergeCells count="8">
    <mergeCell ref="A42:F42"/>
    <mergeCell ref="B1:F1"/>
    <mergeCell ref="B2:F2"/>
    <mergeCell ref="A37:F37"/>
    <mergeCell ref="A38:F38"/>
    <mergeCell ref="A39:F39"/>
    <mergeCell ref="A40:F40"/>
    <mergeCell ref="A41:F41"/>
  </mergeCells>
  <phoneticPr fontId="0" type="noConversion"/>
  <pageMargins left="0.7" right="0.7" top="0.75" bottom="0.75" header="0.3" footer="0.3"/>
  <pageSetup paperSize="9" orientation="portrait" r:id="rId1"/>
  <headerFooter alignWithMargins="0">
    <oddHeader xml:space="preserve">&amp;R&amp;8
</oddHeader>
    <oddFooter>&amp;C&amp;8&amp;P/&amp;N</oddFooter>
  </headerFooter>
  <rowBreaks count="1" manualBreakCount="1">
    <brk id="3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2"/>
  <sheetViews>
    <sheetView view="pageBreakPreview" topLeftCell="A34" zoomScaleNormal="100" zoomScaleSheetLayoutView="100" workbookViewId="0">
      <selection activeCell="E53" sqref="E53:E62"/>
    </sheetView>
  </sheetViews>
  <sheetFormatPr defaultRowHeight="12.75"/>
  <cols>
    <col min="1" max="1" width="5.7109375" style="76" customWidth="1"/>
    <col min="2" max="2" width="43" style="282" customWidth="1"/>
    <col min="3" max="3" width="6.5703125" style="217" bestFit="1" customWidth="1"/>
    <col min="4" max="4" width="8.42578125" style="218" bestFit="1" customWidth="1"/>
    <col min="5" max="5" width="12.5703125" style="219" customWidth="1"/>
    <col min="6" max="6" width="12.5703125" style="77" customWidth="1"/>
    <col min="7" max="16384" width="9.140625" style="197"/>
  </cols>
  <sheetData>
    <row r="1" spans="1:6">
      <c r="A1" s="212" t="s">
        <v>88</v>
      </c>
      <c r="B1" s="216" t="s">
        <v>92</v>
      </c>
    </row>
    <row r="2" spans="1:6" ht="13.5" thickBot="1">
      <c r="A2" s="212"/>
      <c r="B2" s="216"/>
    </row>
    <row r="3" spans="1:6" ht="26.25" thickBot="1">
      <c r="A3" s="34" t="s">
        <v>0</v>
      </c>
      <c r="B3" s="220" t="s">
        <v>1</v>
      </c>
      <c r="C3" s="220" t="s">
        <v>2</v>
      </c>
      <c r="D3" s="221" t="s">
        <v>3</v>
      </c>
      <c r="E3" s="222" t="s">
        <v>4</v>
      </c>
      <c r="F3" s="78" t="s">
        <v>5</v>
      </c>
    </row>
    <row r="4" spans="1:6" s="198" customFormat="1" ht="13.5" thickBot="1">
      <c r="A4" s="68"/>
      <c r="B4" s="223"/>
      <c r="C4" s="223"/>
      <c r="D4" s="224"/>
      <c r="E4" s="225"/>
      <c r="F4" s="79"/>
    </row>
    <row r="5" spans="1:6" ht="13.5" thickBot="1">
      <c r="A5" s="69"/>
      <c r="B5" s="288" t="s">
        <v>28</v>
      </c>
      <c r="C5" s="289"/>
      <c r="D5" s="290"/>
      <c r="E5" s="291"/>
      <c r="F5" s="292"/>
    </row>
    <row r="6" spans="1:6" ht="165.75">
      <c r="A6" s="70" t="s">
        <v>57</v>
      </c>
      <c r="B6" s="199" t="s">
        <v>113</v>
      </c>
      <c r="C6" s="226" t="s">
        <v>7</v>
      </c>
      <c r="D6" s="227">
        <v>1</v>
      </c>
      <c r="E6" s="440"/>
      <c r="F6" s="80">
        <f>D6*E6</f>
        <v>0</v>
      </c>
    </row>
    <row r="7" spans="1:6" ht="114.75">
      <c r="A7" s="71" t="s">
        <v>62</v>
      </c>
      <c r="B7" s="200" t="s">
        <v>114</v>
      </c>
      <c r="C7" s="228" t="s">
        <v>7</v>
      </c>
      <c r="D7" s="229">
        <v>1</v>
      </c>
      <c r="E7" s="441"/>
      <c r="F7" s="81">
        <f t="shared" ref="F7:F12" si="0">D7*E7</f>
        <v>0</v>
      </c>
    </row>
    <row r="8" spans="1:6" ht="89.25">
      <c r="A8" s="70" t="s">
        <v>61</v>
      </c>
      <c r="B8" s="200" t="s">
        <v>115</v>
      </c>
      <c r="C8" s="228" t="s">
        <v>7</v>
      </c>
      <c r="D8" s="229">
        <v>1</v>
      </c>
      <c r="E8" s="441"/>
      <c r="F8" s="81">
        <f t="shared" si="0"/>
        <v>0</v>
      </c>
    </row>
    <row r="9" spans="1:6" ht="25.5">
      <c r="A9" s="71" t="s">
        <v>60</v>
      </c>
      <c r="B9" s="200" t="s">
        <v>44</v>
      </c>
      <c r="C9" s="228" t="s">
        <v>9</v>
      </c>
      <c r="D9" s="229">
        <v>73.599999999999994</v>
      </c>
      <c r="E9" s="441"/>
      <c r="F9" s="81">
        <f t="shared" si="0"/>
        <v>0</v>
      </c>
    </row>
    <row r="10" spans="1:6" ht="25.5">
      <c r="A10" s="70" t="s">
        <v>59</v>
      </c>
      <c r="B10" s="201" t="s">
        <v>24</v>
      </c>
      <c r="C10" s="228" t="s">
        <v>6</v>
      </c>
      <c r="D10" s="229">
        <v>4</v>
      </c>
      <c r="E10" s="441"/>
      <c r="F10" s="81">
        <f t="shared" si="0"/>
        <v>0</v>
      </c>
    </row>
    <row r="11" spans="1:6" ht="38.25">
      <c r="A11" s="71" t="s">
        <v>58</v>
      </c>
      <c r="B11" s="202" t="s">
        <v>45</v>
      </c>
      <c r="C11" s="228" t="s">
        <v>9</v>
      </c>
      <c r="D11" s="229">
        <v>22.5</v>
      </c>
      <c r="E11" s="441"/>
      <c r="F11" s="81">
        <f t="shared" si="0"/>
        <v>0</v>
      </c>
    </row>
    <row r="12" spans="1:6" ht="39" thickBot="1">
      <c r="A12" s="70" t="s">
        <v>97</v>
      </c>
      <c r="B12" s="203" t="s">
        <v>49</v>
      </c>
      <c r="C12" s="231" t="s">
        <v>47</v>
      </c>
      <c r="D12" s="232">
        <v>50</v>
      </c>
      <c r="E12" s="442"/>
      <c r="F12" s="87">
        <f t="shared" si="0"/>
        <v>0</v>
      </c>
    </row>
    <row r="13" spans="1:6" ht="13.5" thickBot="1">
      <c r="A13" s="293" t="s">
        <v>33</v>
      </c>
      <c r="B13" s="294" t="s">
        <v>12</v>
      </c>
      <c r="C13" s="295"/>
      <c r="D13" s="296"/>
      <c r="E13" s="297"/>
      <c r="F13" s="298">
        <f>SUM(F6:F12)</f>
        <v>0</v>
      </c>
    </row>
    <row r="14" spans="1:6" ht="13.5" thickBot="1">
      <c r="A14" s="72"/>
      <c r="B14" s="233"/>
      <c r="C14" s="234"/>
      <c r="D14" s="235"/>
      <c r="E14" s="236"/>
      <c r="F14" s="83"/>
    </row>
    <row r="15" spans="1:6" ht="13.5" thickBot="1">
      <c r="A15" s="73"/>
      <c r="B15" s="237" t="s">
        <v>34</v>
      </c>
      <c r="C15" s="238"/>
      <c r="D15" s="239"/>
      <c r="E15" s="240"/>
      <c r="F15" s="84"/>
    </row>
    <row r="16" spans="1:6" ht="63.75">
      <c r="A16" s="74"/>
      <c r="B16" s="31" t="s">
        <v>48</v>
      </c>
      <c r="C16" s="241"/>
      <c r="D16" s="242"/>
      <c r="E16" s="243"/>
      <c r="F16" s="85"/>
    </row>
    <row r="17" spans="1:6" ht="51">
      <c r="A17" s="74"/>
      <c r="B17" s="32" t="s">
        <v>21</v>
      </c>
      <c r="C17" s="228"/>
      <c r="D17" s="229"/>
      <c r="E17" s="230"/>
      <c r="F17" s="81"/>
    </row>
    <row r="18" spans="1:6" ht="63.75">
      <c r="A18" s="70"/>
      <c r="B18" s="32" t="s">
        <v>87</v>
      </c>
      <c r="C18" s="228"/>
      <c r="D18" s="229"/>
      <c r="E18" s="230"/>
      <c r="F18" s="81"/>
    </row>
    <row r="19" spans="1:6" ht="38.25">
      <c r="A19" s="71" t="s">
        <v>98</v>
      </c>
      <c r="B19" s="204" t="s">
        <v>94</v>
      </c>
      <c r="C19" s="244" t="s">
        <v>46</v>
      </c>
      <c r="D19" s="229">
        <v>49</v>
      </c>
      <c r="E19" s="441"/>
      <c r="F19" s="81">
        <f t="shared" ref="F19" si="1">D19*E19</f>
        <v>0</v>
      </c>
    </row>
    <row r="20" spans="1:6" ht="25.5">
      <c r="A20" s="71" t="s">
        <v>63</v>
      </c>
      <c r="B20" s="200" t="s">
        <v>42</v>
      </c>
      <c r="C20" s="244" t="s">
        <v>46</v>
      </c>
      <c r="D20" s="229">
        <v>1</v>
      </c>
      <c r="E20" s="441"/>
      <c r="F20" s="81">
        <f t="shared" ref="F20" si="2">D20*E20</f>
        <v>0</v>
      </c>
    </row>
    <row r="21" spans="1:6" ht="51">
      <c r="A21" s="71" t="s">
        <v>64</v>
      </c>
      <c r="B21" s="204" t="s">
        <v>388</v>
      </c>
      <c r="C21" s="244"/>
      <c r="D21" s="245"/>
      <c r="E21" s="246"/>
      <c r="F21" s="90"/>
    </row>
    <row r="22" spans="1:6" ht="14.25">
      <c r="A22" s="71"/>
      <c r="B22" s="205" t="s">
        <v>52</v>
      </c>
      <c r="C22" s="244" t="s">
        <v>46</v>
      </c>
      <c r="D22" s="245">
        <v>133</v>
      </c>
      <c r="E22" s="443"/>
      <c r="F22" s="81">
        <f t="shared" ref="F22:F29" si="3">D22*E22</f>
        <v>0</v>
      </c>
    </row>
    <row r="23" spans="1:6" ht="38.25">
      <c r="A23" s="71" t="s">
        <v>65</v>
      </c>
      <c r="B23" s="206" t="s">
        <v>25</v>
      </c>
      <c r="C23" s="247" t="s">
        <v>47</v>
      </c>
      <c r="D23" s="229">
        <v>280</v>
      </c>
      <c r="E23" s="441"/>
      <c r="F23" s="81">
        <f t="shared" si="3"/>
        <v>0</v>
      </c>
    </row>
    <row r="24" spans="1:6" ht="38.25">
      <c r="A24" s="71" t="s">
        <v>99</v>
      </c>
      <c r="B24" s="213" t="s">
        <v>91</v>
      </c>
      <c r="C24" s="247" t="s">
        <v>9</v>
      </c>
      <c r="D24" s="229">
        <v>10.7</v>
      </c>
      <c r="E24" s="441"/>
      <c r="F24" s="81">
        <f t="shared" si="3"/>
        <v>0</v>
      </c>
    </row>
    <row r="25" spans="1:6" ht="76.5">
      <c r="A25" s="71" t="s">
        <v>100</v>
      </c>
      <c r="B25" s="200" t="s">
        <v>50</v>
      </c>
      <c r="C25" s="244" t="s">
        <v>6</v>
      </c>
      <c r="D25" s="229">
        <v>1</v>
      </c>
      <c r="E25" s="444"/>
      <c r="F25" s="81">
        <f t="shared" si="3"/>
        <v>0</v>
      </c>
    </row>
    <row r="26" spans="1:6" ht="38.25">
      <c r="A26" s="71" t="s">
        <v>66</v>
      </c>
      <c r="B26" s="200" t="s">
        <v>43</v>
      </c>
      <c r="C26" s="247" t="s">
        <v>47</v>
      </c>
      <c r="D26" s="229">
        <v>85</v>
      </c>
      <c r="E26" s="441"/>
      <c r="F26" s="81">
        <f t="shared" si="3"/>
        <v>0</v>
      </c>
    </row>
    <row r="27" spans="1:6" ht="51">
      <c r="A27" s="71" t="s">
        <v>101</v>
      </c>
      <c r="B27" s="204" t="s">
        <v>86</v>
      </c>
      <c r="C27" s="244" t="s">
        <v>46</v>
      </c>
      <c r="D27" s="229">
        <v>9.57</v>
      </c>
      <c r="E27" s="441"/>
      <c r="F27" s="81">
        <f t="shared" si="3"/>
        <v>0</v>
      </c>
    </row>
    <row r="28" spans="1:6" ht="63.75">
      <c r="A28" s="71" t="s">
        <v>67</v>
      </c>
      <c r="B28" s="204" t="s">
        <v>83</v>
      </c>
      <c r="C28" s="244" t="s">
        <v>46</v>
      </c>
      <c r="D28" s="229">
        <v>25.76</v>
      </c>
      <c r="E28" s="441"/>
      <c r="F28" s="81">
        <f t="shared" si="3"/>
        <v>0</v>
      </c>
    </row>
    <row r="29" spans="1:6" ht="102">
      <c r="A29" s="71" t="s">
        <v>68</v>
      </c>
      <c r="B29" s="200" t="s">
        <v>84</v>
      </c>
      <c r="C29" s="244" t="s">
        <v>46</v>
      </c>
      <c r="D29" s="229">
        <v>94</v>
      </c>
      <c r="E29" s="441"/>
      <c r="F29" s="81">
        <f t="shared" si="3"/>
        <v>0</v>
      </c>
    </row>
    <row r="30" spans="1:6" ht="51">
      <c r="A30" s="71" t="s">
        <v>69</v>
      </c>
      <c r="B30" s="214" t="s">
        <v>389</v>
      </c>
      <c r="C30" s="244" t="s">
        <v>46</v>
      </c>
      <c r="D30" s="229">
        <v>29.4</v>
      </c>
      <c r="E30" s="441"/>
      <c r="F30" s="81">
        <f t="shared" ref="F30:F35" si="4">D30*E30</f>
        <v>0</v>
      </c>
    </row>
    <row r="31" spans="1:6" ht="38.25">
      <c r="A31" s="71" t="s">
        <v>70</v>
      </c>
      <c r="B31" s="214" t="s">
        <v>368</v>
      </c>
      <c r="C31" s="244" t="s">
        <v>46</v>
      </c>
      <c r="D31" s="229">
        <v>19.600000000000001</v>
      </c>
      <c r="E31" s="441"/>
      <c r="F31" s="81">
        <f t="shared" si="4"/>
        <v>0</v>
      </c>
    </row>
    <row r="32" spans="1:6" ht="38.25">
      <c r="A32" s="71" t="s">
        <v>102</v>
      </c>
      <c r="B32" s="206" t="s">
        <v>369</v>
      </c>
      <c r="C32" s="228" t="s">
        <v>9</v>
      </c>
      <c r="D32" s="229">
        <v>73.599999999999994</v>
      </c>
      <c r="E32" s="441"/>
      <c r="F32" s="81">
        <f t="shared" si="4"/>
        <v>0</v>
      </c>
    </row>
    <row r="33" spans="1:6" ht="38.25">
      <c r="A33" s="71" t="s">
        <v>103</v>
      </c>
      <c r="B33" s="206" t="s">
        <v>51</v>
      </c>
      <c r="C33" s="244" t="s">
        <v>46</v>
      </c>
      <c r="D33" s="229">
        <v>88</v>
      </c>
      <c r="E33" s="441"/>
      <c r="F33" s="81">
        <f t="shared" si="4"/>
        <v>0</v>
      </c>
    </row>
    <row r="34" spans="1:6" ht="38.25">
      <c r="A34" s="71" t="s">
        <v>104</v>
      </c>
      <c r="B34" s="213" t="s">
        <v>81</v>
      </c>
      <c r="C34" s="244" t="s">
        <v>46</v>
      </c>
      <c r="D34" s="229">
        <v>2.5</v>
      </c>
      <c r="E34" s="441"/>
      <c r="F34" s="81">
        <f t="shared" si="4"/>
        <v>0</v>
      </c>
    </row>
    <row r="35" spans="1:6" ht="64.5" thickBot="1">
      <c r="A35" s="91" t="s">
        <v>105</v>
      </c>
      <c r="B35" s="203" t="s">
        <v>82</v>
      </c>
      <c r="C35" s="231" t="s">
        <v>47</v>
      </c>
      <c r="D35" s="232">
        <v>97</v>
      </c>
      <c r="E35" s="442"/>
      <c r="F35" s="87">
        <f t="shared" si="4"/>
        <v>0</v>
      </c>
    </row>
    <row r="36" spans="1:6" ht="13.5" thickBot="1">
      <c r="A36" s="88" t="s">
        <v>35</v>
      </c>
      <c r="B36" s="248" t="s">
        <v>11</v>
      </c>
      <c r="C36" s="249"/>
      <c r="D36" s="250"/>
      <c r="E36" s="251"/>
      <c r="F36" s="89">
        <f>SUM(F19:F35)</f>
        <v>0</v>
      </c>
    </row>
    <row r="37" spans="1:6" ht="13.5" thickBot="1">
      <c r="A37" s="72"/>
      <c r="B37" s="252"/>
      <c r="C37" s="253"/>
      <c r="D37" s="254"/>
      <c r="E37" s="255"/>
      <c r="F37" s="82"/>
    </row>
    <row r="38" spans="1:6" ht="13.5" thickBot="1">
      <c r="A38" s="75"/>
      <c r="B38" s="33" t="s">
        <v>36</v>
      </c>
      <c r="C38" s="256"/>
      <c r="D38" s="257"/>
      <c r="E38" s="258"/>
      <c r="F38" s="86"/>
    </row>
    <row r="39" spans="1:6" ht="63.75">
      <c r="A39" s="74"/>
      <c r="B39" s="92" t="s">
        <v>20</v>
      </c>
      <c r="C39" s="259"/>
      <c r="D39" s="260"/>
      <c r="E39" s="261"/>
      <c r="F39" s="93"/>
    </row>
    <row r="40" spans="1:6" ht="76.5">
      <c r="A40" s="71" t="s">
        <v>71</v>
      </c>
      <c r="B40" s="206" t="s">
        <v>89</v>
      </c>
      <c r="C40" s="262" t="s">
        <v>9</v>
      </c>
      <c r="D40" s="263">
        <v>53.5</v>
      </c>
      <c r="E40" s="445"/>
      <c r="F40" s="81">
        <f t="shared" ref="F40:F43" si="5">D40*E40</f>
        <v>0</v>
      </c>
    </row>
    <row r="41" spans="1:6" ht="76.5">
      <c r="A41" s="71" t="s">
        <v>72</v>
      </c>
      <c r="B41" s="200" t="s">
        <v>371</v>
      </c>
      <c r="C41" s="262" t="s">
        <v>9</v>
      </c>
      <c r="D41" s="263">
        <v>20.149999999999999</v>
      </c>
      <c r="E41" s="445"/>
      <c r="F41" s="81">
        <f t="shared" si="5"/>
        <v>0</v>
      </c>
    </row>
    <row r="42" spans="1:6" ht="229.5">
      <c r="A42" s="71"/>
      <c r="B42" s="208" t="s">
        <v>390</v>
      </c>
      <c r="C42" s="262"/>
      <c r="D42" s="265"/>
      <c r="E42" s="264"/>
      <c r="F42" s="96"/>
    </row>
    <row r="43" spans="1:6">
      <c r="A43" s="71" t="s">
        <v>106</v>
      </c>
      <c r="B43" s="208" t="s">
        <v>26</v>
      </c>
      <c r="C43" s="262" t="s">
        <v>6</v>
      </c>
      <c r="D43" s="263">
        <v>2</v>
      </c>
      <c r="E43" s="445"/>
      <c r="F43" s="81">
        <f t="shared" si="5"/>
        <v>0</v>
      </c>
    </row>
    <row r="44" spans="1:6" ht="51">
      <c r="A44" s="71" t="s">
        <v>107</v>
      </c>
      <c r="B44" s="206" t="s">
        <v>90</v>
      </c>
      <c r="C44" s="228" t="s">
        <v>6</v>
      </c>
      <c r="D44" s="229">
        <v>1</v>
      </c>
      <c r="E44" s="441"/>
      <c r="F44" s="81">
        <f t="shared" ref="F44:F48" si="6">D44*E44</f>
        <v>0</v>
      </c>
    </row>
    <row r="45" spans="1:6" ht="102">
      <c r="A45" s="71" t="s">
        <v>73</v>
      </c>
      <c r="B45" s="200" t="s">
        <v>93</v>
      </c>
      <c r="C45" s="228" t="s">
        <v>6</v>
      </c>
      <c r="D45" s="229">
        <v>2</v>
      </c>
      <c r="E45" s="444"/>
      <c r="F45" s="81">
        <f t="shared" si="6"/>
        <v>0</v>
      </c>
    </row>
    <row r="46" spans="1:6" ht="51">
      <c r="A46" s="71" t="s">
        <v>74</v>
      </c>
      <c r="B46" s="200" t="s">
        <v>54</v>
      </c>
      <c r="C46" s="228" t="s">
        <v>6</v>
      </c>
      <c r="D46" s="229">
        <v>2</v>
      </c>
      <c r="E46" s="444"/>
      <c r="F46" s="81">
        <f t="shared" si="6"/>
        <v>0</v>
      </c>
    </row>
    <row r="47" spans="1:6" ht="51">
      <c r="A47" s="71" t="s">
        <v>75</v>
      </c>
      <c r="B47" s="210" t="s">
        <v>85</v>
      </c>
      <c r="C47" s="228" t="s">
        <v>6</v>
      </c>
      <c r="D47" s="229">
        <v>2</v>
      </c>
      <c r="E47" s="444"/>
      <c r="F47" s="81">
        <f t="shared" si="6"/>
        <v>0</v>
      </c>
    </row>
    <row r="48" spans="1:6" ht="102.75" thickBot="1">
      <c r="A48" s="71" t="s">
        <v>370</v>
      </c>
      <c r="B48" s="203" t="s">
        <v>53</v>
      </c>
      <c r="C48" s="266" t="s">
        <v>9</v>
      </c>
      <c r="D48" s="232">
        <v>10</v>
      </c>
      <c r="E48" s="446"/>
      <c r="F48" s="87">
        <f t="shared" si="6"/>
        <v>0</v>
      </c>
    </row>
    <row r="49" spans="1:6" ht="13.5" thickBot="1">
      <c r="A49" s="94" t="s">
        <v>37</v>
      </c>
      <c r="B49" s="267" t="s">
        <v>22</v>
      </c>
      <c r="C49" s="268"/>
      <c r="D49" s="269"/>
      <c r="E49" s="270"/>
      <c r="F49" s="95">
        <f>SUM(F40:F48)</f>
        <v>0</v>
      </c>
    </row>
    <row r="50" spans="1:6" ht="13.5" thickBot="1">
      <c r="A50" s="72"/>
      <c r="B50" s="233"/>
      <c r="C50" s="234"/>
      <c r="D50" s="271"/>
      <c r="E50" s="236"/>
      <c r="F50" s="82"/>
    </row>
    <row r="51" spans="1:6">
      <c r="A51" s="100"/>
      <c r="B51" s="272" t="s">
        <v>38</v>
      </c>
      <c r="C51" s="273"/>
      <c r="D51" s="274"/>
      <c r="E51" s="275"/>
      <c r="F51" s="99"/>
    </row>
    <row r="52" spans="1:6" ht="76.5">
      <c r="A52" s="70"/>
      <c r="B52" s="32" t="s">
        <v>8</v>
      </c>
      <c r="C52" s="228"/>
      <c r="D52" s="276"/>
      <c r="E52" s="230"/>
      <c r="F52" s="81"/>
    </row>
    <row r="53" spans="1:6" ht="25.5">
      <c r="A53" s="71" t="s">
        <v>76</v>
      </c>
      <c r="B53" s="200" t="s">
        <v>40</v>
      </c>
      <c r="C53" s="228" t="s">
        <v>15</v>
      </c>
      <c r="D53" s="229">
        <v>2</v>
      </c>
      <c r="E53" s="447"/>
      <c r="F53" s="81">
        <f t="shared" ref="F53:F59" si="7">D53*E53</f>
        <v>0</v>
      </c>
    </row>
    <row r="54" spans="1:6" ht="25.5">
      <c r="A54" s="71" t="s">
        <v>77</v>
      </c>
      <c r="B54" s="200" t="s">
        <v>55</v>
      </c>
      <c r="C54" s="228" t="s">
        <v>27</v>
      </c>
      <c r="D54" s="229">
        <v>4</v>
      </c>
      <c r="E54" s="444"/>
      <c r="F54" s="81">
        <f t="shared" si="7"/>
        <v>0</v>
      </c>
    </row>
    <row r="55" spans="1:6" ht="25.5">
      <c r="A55" s="71" t="s">
        <v>78</v>
      </c>
      <c r="B55" s="209" t="s">
        <v>41</v>
      </c>
      <c r="C55" s="247" t="s">
        <v>9</v>
      </c>
      <c r="D55" s="277">
        <v>73.599999999999994</v>
      </c>
      <c r="E55" s="448"/>
      <c r="F55" s="81">
        <f t="shared" si="7"/>
        <v>0</v>
      </c>
    </row>
    <row r="56" spans="1:6" ht="25.5">
      <c r="A56" s="71" t="s">
        <v>108</v>
      </c>
      <c r="B56" s="206" t="s">
        <v>372</v>
      </c>
      <c r="C56" s="228" t="s">
        <v>47</v>
      </c>
      <c r="D56" s="229">
        <v>50</v>
      </c>
      <c r="E56" s="449"/>
      <c r="F56" s="81">
        <f t="shared" si="7"/>
        <v>0</v>
      </c>
    </row>
    <row r="57" spans="1:6" ht="25.5">
      <c r="A57" s="71" t="s">
        <v>79</v>
      </c>
      <c r="B57" s="206" t="s">
        <v>373</v>
      </c>
      <c r="C57" s="228" t="s">
        <v>47</v>
      </c>
      <c r="D57" s="229">
        <v>50</v>
      </c>
      <c r="E57" s="449"/>
      <c r="F57" s="81">
        <f t="shared" si="7"/>
        <v>0</v>
      </c>
    </row>
    <row r="58" spans="1:6" ht="51">
      <c r="A58" s="71" t="s">
        <v>80</v>
      </c>
      <c r="B58" s="209" t="s">
        <v>374</v>
      </c>
      <c r="C58" s="247" t="s">
        <v>9</v>
      </c>
      <c r="D58" s="277">
        <v>73.599999999999994</v>
      </c>
      <c r="E58" s="448"/>
      <c r="F58" s="81">
        <f t="shared" si="7"/>
        <v>0</v>
      </c>
    </row>
    <row r="59" spans="1:6" ht="38.25">
      <c r="A59" s="71" t="s">
        <v>109</v>
      </c>
      <c r="B59" s="210" t="s">
        <v>95</v>
      </c>
      <c r="C59" s="247" t="s">
        <v>6</v>
      </c>
      <c r="D59" s="277">
        <v>2</v>
      </c>
      <c r="E59" s="448"/>
      <c r="F59" s="81">
        <f t="shared" si="7"/>
        <v>0</v>
      </c>
    </row>
    <row r="60" spans="1:6" ht="51">
      <c r="A60" s="71" t="s">
        <v>110</v>
      </c>
      <c r="B60" s="210" t="s">
        <v>96</v>
      </c>
      <c r="C60" s="247" t="s">
        <v>9</v>
      </c>
      <c r="D60" s="229">
        <v>53.5</v>
      </c>
      <c r="E60" s="441"/>
      <c r="F60" s="81">
        <f t="shared" ref="F60:F62" si="8">D60*E60</f>
        <v>0</v>
      </c>
    </row>
    <row r="61" spans="1:6" ht="114.75">
      <c r="A61" s="71" t="s">
        <v>111</v>
      </c>
      <c r="B61" s="215" t="s">
        <v>391</v>
      </c>
      <c r="C61" s="228" t="s">
        <v>9</v>
      </c>
      <c r="D61" s="229">
        <v>73.599999999999994</v>
      </c>
      <c r="E61" s="441"/>
      <c r="F61" s="81">
        <f t="shared" si="8"/>
        <v>0</v>
      </c>
    </row>
    <row r="62" spans="1:6" ht="51.75" thickBot="1">
      <c r="A62" s="91" t="s">
        <v>112</v>
      </c>
      <c r="B62" s="211" t="s">
        <v>392</v>
      </c>
      <c r="C62" s="266" t="s">
        <v>7</v>
      </c>
      <c r="D62" s="232">
        <v>1</v>
      </c>
      <c r="E62" s="442"/>
      <c r="F62" s="87">
        <f t="shared" si="8"/>
        <v>0</v>
      </c>
    </row>
    <row r="63" spans="1:6" ht="13.5" thickBot="1">
      <c r="A63" s="97" t="s">
        <v>39</v>
      </c>
      <c r="B63" s="278" t="s">
        <v>10</v>
      </c>
      <c r="C63" s="279"/>
      <c r="D63" s="280"/>
      <c r="E63" s="281"/>
      <c r="F63" s="98">
        <f>SUM(F53:F62)</f>
        <v>0</v>
      </c>
    </row>
    <row r="64" spans="1:6" ht="13.5" thickBot="1">
      <c r="D64" s="283"/>
    </row>
    <row r="65" spans="1:6" ht="13.5" thickBot="1">
      <c r="A65" s="101" t="s">
        <v>88</v>
      </c>
      <c r="B65" s="284" t="s">
        <v>116</v>
      </c>
      <c r="C65" s="285"/>
      <c r="D65" s="286"/>
      <c r="E65" s="287"/>
      <c r="F65" s="102">
        <f>F63+F49+F36+F13</f>
        <v>0</v>
      </c>
    </row>
    <row r="66" spans="1:6">
      <c r="D66" s="283"/>
    </row>
    <row r="67" spans="1:6">
      <c r="D67" s="283"/>
    </row>
    <row r="68" spans="1:6">
      <c r="D68" s="283"/>
    </row>
    <row r="69" spans="1:6">
      <c r="D69" s="283"/>
    </row>
    <row r="70" spans="1:6">
      <c r="D70" s="283"/>
    </row>
    <row r="71" spans="1:6">
      <c r="D71" s="283"/>
    </row>
    <row r="72" spans="1:6">
      <c r="D72" s="283"/>
    </row>
    <row r="73" spans="1:6">
      <c r="D73" s="283"/>
    </row>
    <row r="74" spans="1:6">
      <c r="D74" s="283"/>
    </row>
    <row r="75" spans="1:6">
      <c r="D75" s="283"/>
    </row>
    <row r="76" spans="1:6">
      <c r="D76" s="283"/>
    </row>
    <row r="77" spans="1:6">
      <c r="D77" s="283"/>
    </row>
    <row r="78" spans="1:6">
      <c r="D78" s="283"/>
    </row>
    <row r="79" spans="1:6">
      <c r="D79" s="283"/>
    </row>
    <row r="80" spans="1:6">
      <c r="D80" s="283"/>
    </row>
    <row r="81" spans="4:4">
      <c r="D81" s="283"/>
    </row>
    <row r="82" spans="4:4">
      <c r="D82" s="283"/>
    </row>
    <row r="83" spans="4:4">
      <c r="D83" s="283"/>
    </row>
    <row r="84" spans="4:4">
      <c r="D84" s="283"/>
    </row>
    <row r="85" spans="4:4">
      <c r="D85" s="283"/>
    </row>
    <row r="86" spans="4:4">
      <c r="D86" s="283"/>
    </row>
    <row r="87" spans="4:4">
      <c r="D87" s="283"/>
    </row>
    <row r="88" spans="4:4">
      <c r="D88" s="283"/>
    </row>
    <row r="89" spans="4:4">
      <c r="D89" s="283"/>
    </row>
    <row r="90" spans="4:4">
      <c r="D90" s="283"/>
    </row>
    <row r="91" spans="4:4">
      <c r="D91" s="283"/>
    </row>
    <row r="92" spans="4:4">
      <c r="D92" s="283"/>
    </row>
  </sheetData>
  <sheetProtection algorithmName="SHA-512" hashValue="Y7NkuQHf2BVVRXLzbi4WNgtmN667eate5gfYqMq9UPwkmhqZCUOIEi6m5oFAQ14CnP7DBOjhhA4uTNsHIGgSpQ==" saltValue="IKZ15Z/wUbfRZW9/BoLkAA==" spinCount="100000" sheet="1" objects="1" scenarios="1"/>
  <phoneticPr fontId="0"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2" manualBreakCount="2">
    <brk id="14" max="5" man="1"/>
    <brk id="5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3B15C-A517-45AD-B295-29D683AC5544}">
  <dimension ref="A1:G170"/>
  <sheetViews>
    <sheetView tabSelected="1" view="pageBreakPreview" zoomScaleNormal="100" zoomScaleSheetLayoutView="100" workbookViewId="0">
      <pane ySplit="3" topLeftCell="A25" activePane="bottomLeft" state="frozen"/>
      <selection pane="bottomLeft" activeCell="A34" sqref="A34:XFD34"/>
    </sheetView>
  </sheetViews>
  <sheetFormatPr defaultRowHeight="14.25"/>
  <cols>
    <col min="1" max="1" width="8" style="143" bestFit="1" customWidth="1"/>
    <col min="2" max="2" width="41.5703125" style="379" customWidth="1"/>
    <col min="3" max="3" width="6.5703125" style="320" bestFit="1" customWidth="1"/>
    <col min="4" max="4" width="8.42578125" style="321" bestFit="1" customWidth="1"/>
    <col min="5" max="5" width="12.28515625" style="322" customWidth="1"/>
    <col min="6" max="6" width="11.7109375" style="144" customWidth="1"/>
    <col min="7" max="7" width="9.140625" style="299"/>
    <col min="8" max="16384" width="9.140625" style="312"/>
  </cols>
  <sheetData>
    <row r="1" spans="1:6" s="299" customFormat="1" ht="12.75">
      <c r="A1" s="133" t="s">
        <v>117</v>
      </c>
      <c r="B1" s="319" t="s">
        <v>118</v>
      </c>
      <c r="C1" s="320"/>
      <c r="D1" s="321"/>
      <c r="E1" s="322"/>
      <c r="F1" s="189"/>
    </row>
    <row r="2" spans="1:6" s="299" customFormat="1" ht="13.5" thickBot="1">
      <c r="A2" s="133"/>
      <c r="B2" s="319"/>
      <c r="C2" s="320"/>
      <c r="D2" s="321"/>
      <c r="E2" s="322"/>
      <c r="F2" s="145"/>
    </row>
    <row r="3" spans="1:6" s="299" customFormat="1" ht="26.25" thickBot="1">
      <c r="A3" s="112" t="s">
        <v>0</v>
      </c>
      <c r="B3" s="323" t="s">
        <v>1</v>
      </c>
      <c r="C3" s="323" t="s">
        <v>2</v>
      </c>
      <c r="D3" s="324" t="s">
        <v>3</v>
      </c>
      <c r="E3" s="325" t="s">
        <v>4</v>
      </c>
      <c r="F3" s="146" t="s">
        <v>5</v>
      </c>
    </row>
    <row r="4" spans="1:6" s="300" customFormat="1" ht="13.5" thickBot="1">
      <c r="A4" s="113"/>
      <c r="B4" s="326"/>
      <c r="C4" s="326"/>
      <c r="D4" s="327"/>
      <c r="E4" s="328"/>
      <c r="F4" s="147"/>
    </row>
    <row r="5" spans="1:6" s="299" customFormat="1" ht="13.5" thickBot="1">
      <c r="A5" s="134"/>
      <c r="B5" s="414" t="s">
        <v>28</v>
      </c>
      <c r="C5" s="415"/>
      <c r="D5" s="416"/>
      <c r="E5" s="417"/>
      <c r="F5" s="418"/>
    </row>
    <row r="6" spans="1:6" s="299" customFormat="1" ht="26.25" thickBot="1">
      <c r="A6" s="135"/>
      <c r="B6" s="301" t="s">
        <v>123</v>
      </c>
      <c r="C6" s="329"/>
      <c r="D6" s="330">
        <v>0</v>
      </c>
      <c r="E6" s="331"/>
      <c r="F6" s="148">
        <f>D6*E6</f>
        <v>0</v>
      </c>
    </row>
    <row r="7" spans="1:6" s="299" customFormat="1" ht="13.5" thickBot="1">
      <c r="A7" s="419" t="s">
        <v>33</v>
      </c>
      <c r="B7" s="420" t="s">
        <v>12</v>
      </c>
      <c r="C7" s="421"/>
      <c r="D7" s="422"/>
      <c r="E7" s="423"/>
      <c r="F7" s="424">
        <f>F6</f>
        <v>0</v>
      </c>
    </row>
    <row r="8" spans="1:6" s="299" customFormat="1" ht="13.5" thickBot="1">
      <c r="A8" s="136"/>
      <c r="B8" s="332"/>
      <c r="C8" s="333"/>
      <c r="D8" s="334"/>
      <c r="E8" s="335"/>
      <c r="F8" s="150"/>
    </row>
    <row r="9" spans="1:6" s="299" customFormat="1" ht="13.5" thickBot="1">
      <c r="A9" s="137"/>
      <c r="B9" s="336" t="s">
        <v>34</v>
      </c>
      <c r="C9" s="337"/>
      <c r="D9" s="338"/>
      <c r="E9" s="339"/>
      <c r="F9" s="151"/>
    </row>
    <row r="10" spans="1:6" s="299" customFormat="1" ht="26.25" thickBot="1">
      <c r="A10" s="138"/>
      <c r="B10" s="301" t="s">
        <v>124</v>
      </c>
      <c r="C10" s="340"/>
      <c r="D10" s="341">
        <v>0</v>
      </c>
      <c r="E10" s="342"/>
      <c r="F10" s="152">
        <f>D10*E10</f>
        <v>0</v>
      </c>
    </row>
    <row r="11" spans="1:6" s="299" customFormat="1" ht="13.5" thickBot="1">
      <c r="A11" s="114" t="s">
        <v>35</v>
      </c>
      <c r="B11" s="343" t="s">
        <v>11</v>
      </c>
      <c r="C11" s="344"/>
      <c r="D11" s="345"/>
      <c r="E11" s="346"/>
      <c r="F11" s="153">
        <f>F10</f>
        <v>0</v>
      </c>
    </row>
    <row r="12" spans="1:6" s="299" customFormat="1" ht="13.5" thickBot="1">
      <c r="A12" s="139"/>
      <c r="B12" s="347"/>
      <c r="C12" s="348"/>
      <c r="D12" s="349"/>
      <c r="E12" s="350"/>
      <c r="F12" s="149"/>
    </row>
    <row r="13" spans="1:6" s="299" customFormat="1" ht="13.5" thickBot="1">
      <c r="A13" s="140"/>
      <c r="B13" s="429" t="s">
        <v>125</v>
      </c>
      <c r="C13" s="430"/>
      <c r="D13" s="431"/>
      <c r="E13" s="432"/>
      <c r="F13" s="433"/>
    </row>
    <row r="14" spans="1:6" s="299" customFormat="1" ht="76.5">
      <c r="A14" s="138"/>
      <c r="B14" s="116" t="s">
        <v>20</v>
      </c>
      <c r="C14" s="329"/>
      <c r="D14" s="330"/>
      <c r="E14" s="331"/>
      <c r="F14" s="148"/>
    </row>
    <row r="15" spans="1:6" s="299" customFormat="1" ht="26.25" thickBot="1">
      <c r="A15" s="196" t="s">
        <v>71</v>
      </c>
      <c r="B15" s="302" t="s">
        <v>385</v>
      </c>
      <c r="C15" s="354" t="s">
        <v>383</v>
      </c>
      <c r="D15" s="355">
        <v>4</v>
      </c>
      <c r="E15" s="450"/>
      <c r="F15" s="303">
        <f>SUM(D15*E15)</f>
        <v>0</v>
      </c>
    </row>
    <row r="16" spans="1:6" s="299" customFormat="1" ht="115.5" thickBot="1">
      <c r="A16" s="141" t="s">
        <v>72</v>
      </c>
      <c r="B16" s="304" t="s">
        <v>375</v>
      </c>
      <c r="C16" s="356" t="s">
        <v>6</v>
      </c>
      <c r="D16" s="357">
        <v>1</v>
      </c>
      <c r="E16" s="451"/>
      <c r="F16" s="160">
        <f t="shared" ref="F16" si="0">D16*E16</f>
        <v>0</v>
      </c>
    </row>
    <row r="17" spans="1:6" s="299" customFormat="1" ht="13.5" thickBot="1">
      <c r="A17" s="434" t="s">
        <v>37</v>
      </c>
      <c r="B17" s="435" t="s">
        <v>126</v>
      </c>
      <c r="C17" s="436"/>
      <c r="D17" s="437"/>
      <c r="E17" s="438"/>
      <c r="F17" s="439">
        <f>SUM(F15:F16)</f>
        <v>0</v>
      </c>
    </row>
    <row r="18" spans="1:6" s="299" customFormat="1" ht="13.5" thickBot="1">
      <c r="A18" s="118"/>
      <c r="B18" s="362"/>
      <c r="C18" s="363"/>
      <c r="D18" s="364"/>
      <c r="E18" s="365"/>
      <c r="F18" s="157"/>
    </row>
    <row r="19" spans="1:6" s="299" customFormat="1" ht="13.5" thickBot="1">
      <c r="A19" s="140"/>
      <c r="B19" s="115" t="s">
        <v>127</v>
      </c>
      <c r="C19" s="351"/>
      <c r="D19" s="352"/>
      <c r="E19" s="353"/>
      <c r="F19" s="154"/>
    </row>
    <row r="20" spans="1:6" s="299" customFormat="1" ht="76.5">
      <c r="A20" s="138"/>
      <c r="B20" s="119" t="s">
        <v>20</v>
      </c>
      <c r="C20" s="340"/>
      <c r="D20" s="341"/>
      <c r="E20" s="342"/>
      <c r="F20" s="152"/>
    </row>
    <row r="21" spans="1:6" s="299" customFormat="1" ht="51">
      <c r="A21" s="135"/>
      <c r="B21" s="103" t="s">
        <v>128</v>
      </c>
      <c r="C21" s="366"/>
      <c r="D21" s="367"/>
      <c r="E21" s="368"/>
      <c r="F21" s="155"/>
    </row>
    <row r="22" spans="1:6" s="299" customFormat="1" ht="63.75">
      <c r="A22" s="142" t="s">
        <v>76</v>
      </c>
      <c r="B22" s="305" t="s">
        <v>376</v>
      </c>
      <c r="C22" s="366" t="s">
        <v>6</v>
      </c>
      <c r="D22" s="367">
        <v>1</v>
      </c>
      <c r="E22" s="452"/>
      <c r="F22" s="155">
        <f t="shared" ref="F22:F24" si="1">D22*E22</f>
        <v>0</v>
      </c>
    </row>
    <row r="23" spans="1:6" s="299" customFormat="1" ht="63.75">
      <c r="A23" s="142" t="s">
        <v>129</v>
      </c>
      <c r="B23" s="305" t="s">
        <v>377</v>
      </c>
      <c r="C23" s="366" t="s">
        <v>6</v>
      </c>
      <c r="D23" s="367">
        <v>1</v>
      </c>
      <c r="E23" s="452"/>
      <c r="F23" s="155">
        <f t="shared" si="1"/>
        <v>0</v>
      </c>
    </row>
    <row r="24" spans="1:6" s="299" customFormat="1" ht="140.25">
      <c r="A24" s="142" t="s">
        <v>77</v>
      </c>
      <c r="B24" s="306" t="s">
        <v>380</v>
      </c>
      <c r="C24" s="366" t="s">
        <v>6</v>
      </c>
      <c r="D24" s="367">
        <v>2</v>
      </c>
      <c r="E24" s="452"/>
      <c r="F24" s="155">
        <f t="shared" si="1"/>
        <v>0</v>
      </c>
    </row>
    <row r="25" spans="1:6" s="299" customFormat="1" ht="25.5">
      <c r="A25" s="142" t="s">
        <v>78</v>
      </c>
      <c r="B25" s="207" t="s">
        <v>130</v>
      </c>
      <c r="C25" s="366"/>
      <c r="D25" s="367"/>
      <c r="E25" s="368"/>
      <c r="F25" s="155"/>
    </row>
    <row r="26" spans="1:6" s="299" customFormat="1" ht="25.5">
      <c r="A26" s="142"/>
      <c r="B26" s="307" t="s">
        <v>131</v>
      </c>
      <c r="C26" s="366" t="s">
        <v>6</v>
      </c>
      <c r="D26" s="367">
        <v>2</v>
      </c>
      <c r="E26" s="452"/>
      <c r="F26" s="155">
        <f t="shared" ref="F26:F35" si="2">D26*E26</f>
        <v>0</v>
      </c>
    </row>
    <row r="27" spans="1:6" s="299" customFormat="1" ht="12.75">
      <c r="A27" s="142"/>
      <c r="B27" s="307" t="s">
        <v>132</v>
      </c>
      <c r="C27" s="366" t="s">
        <v>6</v>
      </c>
      <c r="D27" s="367">
        <v>2</v>
      </c>
      <c r="E27" s="453"/>
      <c r="F27" s="155">
        <f t="shared" si="2"/>
        <v>0</v>
      </c>
    </row>
    <row r="28" spans="1:6" s="299" customFormat="1" ht="12.75">
      <c r="A28" s="142"/>
      <c r="B28" s="307" t="s">
        <v>133</v>
      </c>
      <c r="C28" s="366" t="s">
        <v>6</v>
      </c>
      <c r="D28" s="367">
        <v>2</v>
      </c>
      <c r="E28" s="453"/>
      <c r="F28" s="155">
        <f t="shared" si="2"/>
        <v>0</v>
      </c>
    </row>
    <row r="29" spans="1:6" s="299" customFormat="1" ht="12.75">
      <c r="A29" s="142"/>
      <c r="B29" s="307" t="s">
        <v>134</v>
      </c>
      <c r="C29" s="366" t="s">
        <v>6</v>
      </c>
      <c r="D29" s="367">
        <v>2</v>
      </c>
      <c r="E29" s="453"/>
      <c r="F29" s="155">
        <f t="shared" si="2"/>
        <v>0</v>
      </c>
    </row>
    <row r="30" spans="1:6" s="299" customFormat="1" ht="12.75">
      <c r="A30" s="142"/>
      <c r="B30" s="307" t="s">
        <v>135</v>
      </c>
      <c r="C30" s="366" t="s">
        <v>6</v>
      </c>
      <c r="D30" s="367">
        <v>1</v>
      </c>
      <c r="E30" s="453"/>
      <c r="F30" s="155">
        <f t="shared" si="2"/>
        <v>0</v>
      </c>
    </row>
    <row r="31" spans="1:6" s="299" customFormat="1" ht="12.75">
      <c r="A31" s="142"/>
      <c r="B31" s="307" t="s">
        <v>136</v>
      </c>
      <c r="C31" s="366" t="s">
        <v>6</v>
      </c>
      <c r="D31" s="367">
        <v>1</v>
      </c>
      <c r="E31" s="453"/>
      <c r="F31" s="155">
        <f t="shared" si="2"/>
        <v>0</v>
      </c>
    </row>
    <row r="32" spans="1:6" s="299" customFormat="1" ht="12.75">
      <c r="A32" s="142"/>
      <c r="B32" s="307" t="s">
        <v>137</v>
      </c>
      <c r="C32" s="366" t="s">
        <v>6</v>
      </c>
      <c r="D32" s="367">
        <v>1</v>
      </c>
      <c r="E32" s="453"/>
      <c r="F32" s="155">
        <f t="shared" si="2"/>
        <v>0</v>
      </c>
    </row>
    <row r="33" spans="1:6" s="299" customFormat="1" ht="25.5">
      <c r="A33" s="142"/>
      <c r="B33" s="307" t="s">
        <v>138</v>
      </c>
      <c r="C33" s="366" t="s">
        <v>6</v>
      </c>
      <c r="D33" s="367">
        <v>1</v>
      </c>
      <c r="E33" s="453"/>
      <c r="F33" s="155">
        <f t="shared" si="2"/>
        <v>0</v>
      </c>
    </row>
    <row r="34" spans="1:6" s="299" customFormat="1" ht="38.25">
      <c r="A34" s="193" t="s">
        <v>108</v>
      </c>
      <c r="B34" s="308" t="s">
        <v>381</v>
      </c>
      <c r="C34" s="354" t="s">
        <v>6</v>
      </c>
      <c r="D34" s="355">
        <v>1</v>
      </c>
      <c r="E34" s="454"/>
      <c r="F34" s="155">
        <f t="shared" si="2"/>
        <v>0</v>
      </c>
    </row>
    <row r="35" spans="1:6" s="299" customFormat="1" ht="26.25" thickBot="1">
      <c r="A35" s="425" t="s">
        <v>79</v>
      </c>
      <c r="B35" s="309" t="s">
        <v>378</v>
      </c>
      <c r="C35" s="426" t="s">
        <v>6</v>
      </c>
      <c r="D35" s="427">
        <v>1</v>
      </c>
      <c r="E35" s="455"/>
      <c r="F35" s="428">
        <f t="shared" si="2"/>
        <v>0</v>
      </c>
    </row>
    <row r="36" spans="1:6" s="299" customFormat="1" ht="13.5" thickBot="1">
      <c r="A36" s="117" t="s">
        <v>39</v>
      </c>
      <c r="B36" s="358" t="s">
        <v>22</v>
      </c>
      <c r="C36" s="359"/>
      <c r="D36" s="360"/>
      <c r="E36" s="361"/>
      <c r="F36" s="156">
        <f>SUM(F22:F35)</f>
        <v>0</v>
      </c>
    </row>
    <row r="37" spans="1:6" s="299" customFormat="1" ht="13.5" thickBot="1">
      <c r="A37" s="139"/>
      <c r="B37" s="332"/>
      <c r="C37" s="333"/>
      <c r="D37" s="334"/>
      <c r="E37" s="335"/>
      <c r="F37" s="158"/>
    </row>
    <row r="38" spans="1:6" s="299" customFormat="1" ht="13.5" thickBot="1">
      <c r="A38" s="137"/>
      <c r="B38" s="369" t="s">
        <v>139</v>
      </c>
      <c r="C38" s="370"/>
      <c r="D38" s="371"/>
      <c r="E38" s="372"/>
      <c r="F38" s="159"/>
    </row>
    <row r="39" spans="1:6" s="299" customFormat="1" ht="76.5">
      <c r="A39" s="138"/>
      <c r="B39" s="191" t="s">
        <v>8</v>
      </c>
      <c r="C39" s="340"/>
      <c r="D39" s="341"/>
      <c r="E39" s="342"/>
      <c r="F39" s="152"/>
    </row>
    <row r="40" spans="1:6" s="299" customFormat="1" ht="25.5">
      <c r="A40" s="135"/>
      <c r="B40" s="192" t="s">
        <v>140</v>
      </c>
      <c r="C40" s="340"/>
      <c r="D40" s="341"/>
      <c r="E40" s="342"/>
      <c r="F40" s="152"/>
    </row>
    <row r="41" spans="1:6" s="299" customFormat="1" ht="51">
      <c r="A41" s="142" t="s">
        <v>141</v>
      </c>
      <c r="B41" s="210" t="s">
        <v>379</v>
      </c>
      <c r="C41" s="366" t="s">
        <v>6</v>
      </c>
      <c r="D41" s="373">
        <v>1</v>
      </c>
      <c r="E41" s="456"/>
      <c r="F41" s="155">
        <f t="shared" ref="F41:F42" si="3">D41*E41</f>
        <v>0</v>
      </c>
    </row>
    <row r="42" spans="1:6" s="299" customFormat="1" ht="25.5">
      <c r="A42" s="194" t="s">
        <v>386</v>
      </c>
      <c r="B42" s="310" t="s">
        <v>382</v>
      </c>
      <c r="C42" s="374" t="s">
        <v>383</v>
      </c>
      <c r="D42" s="373">
        <v>1</v>
      </c>
      <c r="E42" s="457"/>
      <c r="F42" s="195">
        <f t="shared" si="3"/>
        <v>0</v>
      </c>
    </row>
    <row r="43" spans="1:6" s="299" customFormat="1" ht="25.5">
      <c r="A43" s="142" t="s">
        <v>384</v>
      </c>
      <c r="B43" s="311" t="s">
        <v>55</v>
      </c>
      <c r="C43" s="366" t="s">
        <v>27</v>
      </c>
      <c r="D43" s="367">
        <v>10</v>
      </c>
      <c r="E43" s="458"/>
      <c r="F43" s="155">
        <f t="shared" ref="F43" si="4">D43*E43</f>
        <v>0</v>
      </c>
    </row>
    <row r="44" spans="1:6" s="299" customFormat="1" ht="13.5" thickBot="1">
      <c r="A44" s="161" t="s">
        <v>387</v>
      </c>
      <c r="B44" s="375" t="s">
        <v>10</v>
      </c>
      <c r="C44" s="376"/>
      <c r="D44" s="377"/>
      <c r="E44" s="378"/>
      <c r="F44" s="162">
        <f>SUM(F41:F43)</f>
        <v>0</v>
      </c>
    </row>
    <row r="45" spans="1:6" ht="15" thickBot="1"/>
    <row r="46" spans="1:6" ht="26.25" thickBot="1">
      <c r="A46" s="104" t="s">
        <v>235</v>
      </c>
      <c r="B46" s="380" t="s">
        <v>236</v>
      </c>
      <c r="C46" s="381"/>
      <c r="D46" s="382"/>
      <c r="E46" s="383"/>
      <c r="F46" s="105"/>
    </row>
    <row r="47" spans="1:6" ht="15" thickBot="1">
      <c r="A47" s="106"/>
      <c r="B47" s="122" t="s">
        <v>237</v>
      </c>
      <c r="C47" s="123"/>
      <c r="D47" s="123"/>
      <c r="E47" s="384"/>
      <c r="F47" s="124"/>
    </row>
    <row r="48" spans="1:6" ht="39" thickBot="1">
      <c r="A48" s="120" t="s">
        <v>238</v>
      </c>
      <c r="B48" s="313" t="s">
        <v>142</v>
      </c>
      <c r="C48" s="385" t="s">
        <v>143</v>
      </c>
      <c r="D48" s="386">
        <v>1</v>
      </c>
      <c r="E48" s="459"/>
      <c r="F48" s="163">
        <f>D48*E48</f>
        <v>0</v>
      </c>
    </row>
    <row r="49" spans="1:6" ht="15" thickBot="1">
      <c r="A49" s="108" t="s">
        <v>239</v>
      </c>
      <c r="B49" s="109" t="s">
        <v>144</v>
      </c>
      <c r="C49" s="123"/>
      <c r="D49" s="110"/>
      <c r="E49" s="384"/>
      <c r="F49" s="111">
        <f>SUM(F48:F48)</f>
        <v>0</v>
      </c>
    </row>
    <row r="50" spans="1:6" ht="15" thickBot="1">
      <c r="A50" s="106"/>
      <c r="B50" s="314"/>
      <c r="C50" s="387"/>
      <c r="D50" s="164"/>
      <c r="E50" s="388"/>
      <c r="F50" s="165"/>
    </row>
    <row r="51" spans="1:6" ht="15" thickBot="1">
      <c r="A51" s="106"/>
      <c r="B51" s="122" t="s">
        <v>241</v>
      </c>
      <c r="C51" s="123"/>
      <c r="D51" s="123"/>
      <c r="E51" s="384"/>
      <c r="F51" s="124"/>
    </row>
    <row r="52" spans="1:6" ht="25.5">
      <c r="A52" s="121" t="s">
        <v>242</v>
      </c>
      <c r="B52" s="315" t="s">
        <v>145</v>
      </c>
      <c r="C52" s="385" t="s">
        <v>9</v>
      </c>
      <c r="D52" s="386">
        <v>5</v>
      </c>
      <c r="E52" s="459"/>
      <c r="F52" s="163">
        <f>D52*E52</f>
        <v>0</v>
      </c>
    </row>
    <row r="53" spans="1:6">
      <c r="A53" s="121" t="s">
        <v>243</v>
      </c>
      <c r="B53" s="316" t="s">
        <v>146</v>
      </c>
      <c r="C53" s="389" t="s">
        <v>9</v>
      </c>
      <c r="D53" s="390">
        <v>5</v>
      </c>
      <c r="E53" s="460"/>
      <c r="F53" s="166">
        <f t="shared" ref="F53:F56" si="5">D53*E53</f>
        <v>0</v>
      </c>
    </row>
    <row r="54" spans="1:6">
      <c r="A54" s="121" t="s">
        <v>244</v>
      </c>
      <c r="B54" s="316" t="s">
        <v>147</v>
      </c>
      <c r="C54" s="389" t="s">
        <v>9</v>
      </c>
      <c r="D54" s="390">
        <v>3</v>
      </c>
      <c r="E54" s="460"/>
      <c r="F54" s="166">
        <f t="shared" si="5"/>
        <v>0</v>
      </c>
    </row>
    <row r="55" spans="1:6" ht="25.5">
      <c r="A55" s="121" t="s">
        <v>245</v>
      </c>
      <c r="B55" s="316" t="s">
        <v>148</v>
      </c>
      <c r="C55" s="389" t="s">
        <v>9</v>
      </c>
      <c r="D55" s="390">
        <v>20</v>
      </c>
      <c r="E55" s="460"/>
      <c r="F55" s="166">
        <f t="shared" si="5"/>
        <v>0</v>
      </c>
    </row>
    <row r="56" spans="1:6" ht="15" thickBot="1">
      <c r="A56" s="121" t="s">
        <v>246</v>
      </c>
      <c r="B56" s="316" t="s">
        <v>149</v>
      </c>
      <c r="C56" s="389" t="s">
        <v>143</v>
      </c>
      <c r="D56" s="390">
        <v>1</v>
      </c>
      <c r="E56" s="460"/>
      <c r="F56" s="166">
        <f t="shared" si="5"/>
        <v>0</v>
      </c>
    </row>
    <row r="57" spans="1:6" ht="15" thickBot="1">
      <c r="A57" s="108" t="s">
        <v>247</v>
      </c>
      <c r="B57" s="109" t="s">
        <v>144</v>
      </c>
      <c r="C57" s="123"/>
      <c r="D57" s="110"/>
      <c r="E57" s="391"/>
      <c r="F57" s="111">
        <f>SUM(F52:F56)</f>
        <v>0</v>
      </c>
    </row>
    <row r="58" spans="1:6" ht="15" thickBot="1">
      <c r="A58" s="106"/>
      <c r="B58" s="314"/>
      <c r="C58" s="387"/>
      <c r="D58" s="164"/>
      <c r="E58" s="392"/>
      <c r="F58" s="127"/>
    </row>
    <row r="59" spans="1:6" ht="15" thickBot="1">
      <c r="A59" s="167"/>
      <c r="B59" s="471" t="s">
        <v>248</v>
      </c>
      <c r="C59" s="472"/>
      <c r="D59" s="472"/>
      <c r="E59" s="472"/>
      <c r="F59" s="473"/>
    </row>
    <row r="60" spans="1:6" ht="38.25">
      <c r="A60" s="121" t="s">
        <v>249</v>
      </c>
      <c r="B60" s="313" t="s">
        <v>150</v>
      </c>
      <c r="C60" s="385" t="s">
        <v>9</v>
      </c>
      <c r="D60" s="386">
        <v>1</v>
      </c>
      <c r="E60" s="459"/>
      <c r="F60" s="163">
        <f t="shared" ref="F60:F65" si="6">D60*E60</f>
        <v>0</v>
      </c>
    </row>
    <row r="61" spans="1:6" ht="25.5">
      <c r="A61" s="121" t="s">
        <v>250</v>
      </c>
      <c r="B61" s="317" t="s">
        <v>151</v>
      </c>
      <c r="C61" s="389" t="s">
        <v>143</v>
      </c>
      <c r="D61" s="390">
        <v>1</v>
      </c>
      <c r="E61" s="460"/>
      <c r="F61" s="166">
        <f t="shared" si="6"/>
        <v>0</v>
      </c>
    </row>
    <row r="62" spans="1:6">
      <c r="A62" s="121" t="s">
        <v>251</v>
      </c>
      <c r="B62" s="317" t="s">
        <v>152</v>
      </c>
      <c r="C62" s="389" t="s">
        <v>9</v>
      </c>
      <c r="D62" s="390">
        <v>1</v>
      </c>
      <c r="E62" s="460"/>
      <c r="F62" s="166">
        <f t="shared" si="6"/>
        <v>0</v>
      </c>
    </row>
    <row r="63" spans="1:6">
      <c r="A63" s="121" t="s">
        <v>252</v>
      </c>
      <c r="B63" s="317" t="s">
        <v>153</v>
      </c>
      <c r="C63" s="389" t="s">
        <v>9</v>
      </c>
      <c r="D63" s="390">
        <v>1</v>
      </c>
      <c r="E63" s="460"/>
      <c r="F63" s="166">
        <f t="shared" si="6"/>
        <v>0</v>
      </c>
    </row>
    <row r="64" spans="1:6">
      <c r="A64" s="121" t="s">
        <v>253</v>
      </c>
      <c r="B64" s="317" t="s">
        <v>154</v>
      </c>
      <c r="C64" s="389" t="s">
        <v>9</v>
      </c>
      <c r="D64" s="390">
        <v>4</v>
      </c>
      <c r="E64" s="460"/>
      <c r="F64" s="166">
        <f t="shared" si="6"/>
        <v>0</v>
      </c>
    </row>
    <row r="65" spans="1:6" ht="15" thickBot="1">
      <c r="A65" s="121" t="s">
        <v>254</v>
      </c>
      <c r="B65" s="317" t="s">
        <v>149</v>
      </c>
      <c r="C65" s="389" t="s">
        <v>143</v>
      </c>
      <c r="D65" s="390">
        <v>1</v>
      </c>
      <c r="E65" s="460"/>
      <c r="F65" s="166">
        <f t="shared" si="6"/>
        <v>0</v>
      </c>
    </row>
    <row r="66" spans="1:6" ht="15" thickBot="1">
      <c r="A66" s="108" t="s">
        <v>255</v>
      </c>
      <c r="B66" s="109" t="s">
        <v>144</v>
      </c>
      <c r="C66" s="393"/>
      <c r="D66" s="394"/>
      <c r="E66" s="395"/>
      <c r="F66" s="111">
        <f>SUM(F60:F65)</f>
        <v>0</v>
      </c>
    </row>
    <row r="67" spans="1:6" ht="15" thickBot="1">
      <c r="A67" s="167"/>
      <c r="B67" s="314"/>
      <c r="C67" s="396"/>
      <c r="D67" s="397"/>
      <c r="E67" s="398"/>
      <c r="F67" s="127"/>
    </row>
    <row r="68" spans="1:6" ht="15" thickBot="1">
      <c r="A68" s="167"/>
      <c r="B68" s="471" t="s">
        <v>256</v>
      </c>
      <c r="C68" s="472"/>
      <c r="D68" s="472"/>
      <c r="E68" s="472"/>
      <c r="F68" s="473"/>
    </row>
    <row r="69" spans="1:6" ht="25.5">
      <c r="A69" s="121" t="s">
        <v>257</v>
      </c>
      <c r="B69" s="313" t="s">
        <v>155</v>
      </c>
      <c r="C69" s="385" t="s">
        <v>9</v>
      </c>
      <c r="D69" s="386">
        <v>30</v>
      </c>
      <c r="E69" s="459"/>
      <c r="F69" s="163">
        <f t="shared" ref="F69:F75" si="7">D69*E69</f>
        <v>0</v>
      </c>
    </row>
    <row r="70" spans="1:6" ht="38.25">
      <c r="A70" s="121" t="s">
        <v>258</v>
      </c>
      <c r="B70" s="317" t="s">
        <v>156</v>
      </c>
      <c r="C70" s="389" t="s">
        <v>6</v>
      </c>
      <c r="D70" s="390">
        <v>4</v>
      </c>
      <c r="E70" s="460"/>
      <c r="F70" s="166">
        <f t="shared" si="7"/>
        <v>0</v>
      </c>
    </row>
    <row r="71" spans="1:6">
      <c r="A71" s="121" t="s">
        <v>259</v>
      </c>
      <c r="B71" s="316" t="s">
        <v>157</v>
      </c>
      <c r="C71" s="389" t="s">
        <v>6</v>
      </c>
      <c r="D71" s="390">
        <v>6</v>
      </c>
      <c r="E71" s="460"/>
      <c r="F71" s="166">
        <f t="shared" si="7"/>
        <v>0</v>
      </c>
    </row>
    <row r="72" spans="1:6">
      <c r="A72" s="121" t="s">
        <v>260</v>
      </c>
      <c r="B72" s="316" t="s">
        <v>158</v>
      </c>
      <c r="C72" s="389" t="s">
        <v>6</v>
      </c>
      <c r="D72" s="390">
        <v>1</v>
      </c>
      <c r="E72" s="460"/>
      <c r="F72" s="166">
        <f t="shared" si="7"/>
        <v>0</v>
      </c>
    </row>
    <row r="73" spans="1:6">
      <c r="A73" s="121" t="s">
        <v>261</v>
      </c>
      <c r="B73" s="316" t="s">
        <v>159</v>
      </c>
      <c r="C73" s="389" t="s">
        <v>6</v>
      </c>
      <c r="D73" s="390">
        <v>3</v>
      </c>
      <c r="E73" s="460"/>
      <c r="F73" s="166">
        <f t="shared" si="7"/>
        <v>0</v>
      </c>
    </row>
    <row r="74" spans="1:6" ht="25.5">
      <c r="A74" s="121" t="s">
        <v>262</v>
      </c>
      <c r="B74" s="316" t="s">
        <v>160</v>
      </c>
      <c r="C74" s="389" t="s">
        <v>143</v>
      </c>
      <c r="D74" s="390">
        <v>1</v>
      </c>
      <c r="E74" s="460"/>
      <c r="F74" s="166">
        <f t="shared" si="7"/>
        <v>0</v>
      </c>
    </row>
    <row r="75" spans="1:6" ht="15" thickBot="1">
      <c r="A75" s="121" t="s">
        <v>263</v>
      </c>
      <c r="B75" s="316" t="s">
        <v>161</v>
      </c>
      <c r="C75" s="389" t="s">
        <v>143</v>
      </c>
      <c r="D75" s="390">
        <v>1</v>
      </c>
      <c r="E75" s="460"/>
      <c r="F75" s="166">
        <f t="shared" si="7"/>
        <v>0</v>
      </c>
    </row>
    <row r="76" spans="1:6" ht="15" thickBot="1">
      <c r="A76" s="108" t="s">
        <v>264</v>
      </c>
      <c r="B76" s="109" t="s">
        <v>144</v>
      </c>
      <c r="C76" s="393"/>
      <c r="D76" s="394"/>
      <c r="E76" s="395"/>
      <c r="F76" s="111">
        <f>SUM(F69:F75)</f>
        <v>0</v>
      </c>
    </row>
    <row r="77" spans="1:6" ht="15" thickBot="1">
      <c r="A77" s="167"/>
      <c r="B77" s="314"/>
      <c r="C77" s="396"/>
      <c r="D77" s="397"/>
      <c r="E77" s="398"/>
      <c r="F77" s="127"/>
    </row>
    <row r="78" spans="1:6" ht="15" thickBot="1">
      <c r="A78" s="167"/>
      <c r="B78" s="471" t="s">
        <v>265</v>
      </c>
      <c r="C78" s="472"/>
      <c r="D78" s="472"/>
      <c r="E78" s="472"/>
      <c r="F78" s="473"/>
    </row>
    <row r="79" spans="1:6" ht="51">
      <c r="A79" s="121" t="s">
        <v>266</v>
      </c>
      <c r="B79" s="313" t="s">
        <v>162</v>
      </c>
      <c r="C79" s="385" t="s">
        <v>6</v>
      </c>
      <c r="D79" s="386">
        <v>1</v>
      </c>
      <c r="E79" s="459"/>
      <c r="F79" s="163">
        <f t="shared" ref="F79:F110" si="8">D79*E79</f>
        <v>0</v>
      </c>
    </row>
    <row r="80" spans="1:6" ht="25.5">
      <c r="A80" s="121" t="s">
        <v>267</v>
      </c>
      <c r="B80" s="317" t="s">
        <v>163</v>
      </c>
      <c r="C80" s="389" t="s">
        <v>6</v>
      </c>
      <c r="D80" s="390">
        <v>1</v>
      </c>
      <c r="E80" s="460"/>
      <c r="F80" s="166">
        <f t="shared" si="8"/>
        <v>0</v>
      </c>
    </row>
    <row r="81" spans="1:6">
      <c r="A81" s="121" t="s">
        <v>268</v>
      </c>
      <c r="B81" s="317" t="s">
        <v>164</v>
      </c>
      <c r="C81" s="389" t="s">
        <v>6</v>
      </c>
      <c r="D81" s="390">
        <v>1</v>
      </c>
      <c r="E81" s="460"/>
      <c r="F81" s="166">
        <f t="shared" si="8"/>
        <v>0</v>
      </c>
    </row>
    <row r="82" spans="1:6">
      <c r="A82" s="121" t="s">
        <v>269</v>
      </c>
      <c r="B82" s="317" t="s">
        <v>165</v>
      </c>
      <c r="C82" s="389" t="s">
        <v>6</v>
      </c>
      <c r="D82" s="390">
        <v>2</v>
      </c>
      <c r="E82" s="460"/>
      <c r="F82" s="166">
        <f t="shared" si="8"/>
        <v>0</v>
      </c>
    </row>
    <row r="83" spans="1:6" ht="25.5">
      <c r="A83" s="121" t="s">
        <v>270</v>
      </c>
      <c r="B83" s="317" t="s">
        <v>166</v>
      </c>
      <c r="C83" s="389" t="s">
        <v>6</v>
      </c>
      <c r="D83" s="390">
        <v>2</v>
      </c>
      <c r="E83" s="460"/>
      <c r="F83" s="166">
        <f t="shared" si="8"/>
        <v>0</v>
      </c>
    </row>
    <row r="84" spans="1:6">
      <c r="A84" s="121" t="s">
        <v>271</v>
      </c>
      <c r="B84" s="317" t="s">
        <v>167</v>
      </c>
      <c r="C84" s="389" t="s">
        <v>6</v>
      </c>
      <c r="D84" s="390">
        <v>3</v>
      </c>
      <c r="E84" s="460"/>
      <c r="F84" s="166">
        <f t="shared" si="8"/>
        <v>0</v>
      </c>
    </row>
    <row r="85" spans="1:6">
      <c r="A85" s="121" t="s">
        <v>272</v>
      </c>
      <c r="B85" s="317" t="s">
        <v>168</v>
      </c>
      <c r="C85" s="389" t="s">
        <v>6</v>
      </c>
      <c r="D85" s="390">
        <v>1</v>
      </c>
      <c r="E85" s="460"/>
      <c r="F85" s="166">
        <f t="shared" si="8"/>
        <v>0</v>
      </c>
    </row>
    <row r="86" spans="1:6">
      <c r="A86" s="121" t="s">
        <v>273</v>
      </c>
      <c r="B86" s="317" t="s">
        <v>169</v>
      </c>
      <c r="C86" s="389" t="s">
        <v>6</v>
      </c>
      <c r="D86" s="390">
        <v>1</v>
      </c>
      <c r="E86" s="460"/>
      <c r="F86" s="166">
        <f t="shared" si="8"/>
        <v>0</v>
      </c>
    </row>
    <row r="87" spans="1:6">
      <c r="A87" s="121" t="s">
        <v>274</v>
      </c>
      <c r="B87" s="317" t="s">
        <v>170</v>
      </c>
      <c r="C87" s="389" t="s">
        <v>6</v>
      </c>
      <c r="D87" s="390">
        <v>6</v>
      </c>
      <c r="E87" s="460"/>
      <c r="F87" s="166">
        <f t="shared" si="8"/>
        <v>0</v>
      </c>
    </row>
    <row r="88" spans="1:6">
      <c r="A88" s="121" t="s">
        <v>275</v>
      </c>
      <c r="B88" s="317" t="s">
        <v>171</v>
      </c>
      <c r="C88" s="389" t="s">
        <v>6</v>
      </c>
      <c r="D88" s="390">
        <v>1</v>
      </c>
      <c r="E88" s="460"/>
      <c r="F88" s="166">
        <f t="shared" si="8"/>
        <v>0</v>
      </c>
    </row>
    <row r="89" spans="1:6">
      <c r="A89" s="121" t="s">
        <v>276</v>
      </c>
      <c r="B89" s="317" t="s">
        <v>172</v>
      </c>
      <c r="C89" s="389" t="s">
        <v>6</v>
      </c>
      <c r="D89" s="390">
        <v>1</v>
      </c>
      <c r="E89" s="460"/>
      <c r="F89" s="166">
        <f t="shared" si="8"/>
        <v>0</v>
      </c>
    </row>
    <row r="90" spans="1:6">
      <c r="A90" s="121" t="s">
        <v>277</v>
      </c>
      <c r="B90" s="317" t="s">
        <v>173</v>
      </c>
      <c r="C90" s="389" t="s">
        <v>6</v>
      </c>
      <c r="D90" s="390">
        <v>1</v>
      </c>
      <c r="E90" s="460"/>
      <c r="F90" s="166">
        <f t="shared" si="8"/>
        <v>0</v>
      </c>
    </row>
    <row r="91" spans="1:6" ht="38.25">
      <c r="A91" s="121" t="s">
        <v>278</v>
      </c>
      <c r="B91" s="317" t="s">
        <v>174</v>
      </c>
      <c r="C91" s="389" t="s">
        <v>6</v>
      </c>
      <c r="D91" s="390">
        <v>1</v>
      </c>
      <c r="E91" s="460"/>
      <c r="F91" s="166">
        <f t="shared" si="8"/>
        <v>0</v>
      </c>
    </row>
    <row r="92" spans="1:6" ht="25.5">
      <c r="A92" s="121" t="s">
        <v>279</v>
      </c>
      <c r="B92" s="317" t="s">
        <v>175</v>
      </c>
      <c r="C92" s="389" t="s">
        <v>6</v>
      </c>
      <c r="D92" s="390">
        <v>1</v>
      </c>
      <c r="E92" s="460"/>
      <c r="F92" s="166">
        <f t="shared" si="8"/>
        <v>0</v>
      </c>
    </row>
    <row r="93" spans="1:6" ht="25.5">
      <c r="A93" s="121" t="s">
        <v>280</v>
      </c>
      <c r="B93" s="317" t="s">
        <v>176</v>
      </c>
      <c r="C93" s="389" t="s">
        <v>6</v>
      </c>
      <c r="D93" s="390">
        <v>1</v>
      </c>
      <c r="E93" s="460"/>
      <c r="F93" s="166">
        <f t="shared" si="8"/>
        <v>0</v>
      </c>
    </row>
    <row r="94" spans="1:6">
      <c r="A94" s="121" t="s">
        <v>281</v>
      </c>
      <c r="B94" s="317" t="s">
        <v>177</v>
      </c>
      <c r="C94" s="389" t="s">
        <v>6</v>
      </c>
      <c r="D94" s="390">
        <v>1</v>
      </c>
      <c r="E94" s="460"/>
      <c r="F94" s="166">
        <f t="shared" si="8"/>
        <v>0</v>
      </c>
    </row>
    <row r="95" spans="1:6" ht="25.5">
      <c r="A95" s="121" t="s">
        <v>282</v>
      </c>
      <c r="B95" s="317" t="s">
        <v>178</v>
      </c>
      <c r="C95" s="389" t="s">
        <v>6</v>
      </c>
      <c r="D95" s="390">
        <v>1</v>
      </c>
      <c r="E95" s="460"/>
      <c r="F95" s="166">
        <f t="shared" si="8"/>
        <v>0</v>
      </c>
    </row>
    <row r="96" spans="1:6" ht="25.5">
      <c r="A96" s="121" t="s">
        <v>283</v>
      </c>
      <c r="B96" s="317" t="s">
        <v>179</v>
      </c>
      <c r="C96" s="389" t="s">
        <v>6</v>
      </c>
      <c r="D96" s="390">
        <v>1</v>
      </c>
      <c r="E96" s="460"/>
      <c r="F96" s="166">
        <f t="shared" si="8"/>
        <v>0</v>
      </c>
    </row>
    <row r="97" spans="1:6" ht="25.5">
      <c r="A97" s="121" t="s">
        <v>284</v>
      </c>
      <c r="B97" s="317" t="s">
        <v>180</v>
      </c>
      <c r="C97" s="389" t="s">
        <v>6</v>
      </c>
      <c r="D97" s="390">
        <v>1</v>
      </c>
      <c r="E97" s="460"/>
      <c r="F97" s="166">
        <f t="shared" si="8"/>
        <v>0</v>
      </c>
    </row>
    <row r="98" spans="1:6">
      <c r="A98" s="121" t="s">
        <v>285</v>
      </c>
      <c r="B98" s="317" t="s">
        <v>181</v>
      </c>
      <c r="C98" s="389" t="s">
        <v>6</v>
      </c>
      <c r="D98" s="390">
        <v>1</v>
      </c>
      <c r="E98" s="460"/>
      <c r="F98" s="166">
        <f t="shared" si="8"/>
        <v>0</v>
      </c>
    </row>
    <row r="99" spans="1:6" ht="51">
      <c r="A99" s="121" t="s">
        <v>286</v>
      </c>
      <c r="B99" s="317" t="s">
        <v>182</v>
      </c>
      <c r="C99" s="389" t="s">
        <v>6</v>
      </c>
      <c r="D99" s="390">
        <v>1</v>
      </c>
      <c r="E99" s="460"/>
      <c r="F99" s="166">
        <f t="shared" si="8"/>
        <v>0</v>
      </c>
    </row>
    <row r="100" spans="1:6">
      <c r="A100" s="121" t="s">
        <v>287</v>
      </c>
      <c r="B100" s="317" t="s">
        <v>367</v>
      </c>
      <c r="C100" s="389" t="s">
        <v>6</v>
      </c>
      <c r="D100" s="390">
        <v>2</v>
      </c>
      <c r="E100" s="460"/>
      <c r="F100" s="166">
        <f t="shared" si="8"/>
        <v>0</v>
      </c>
    </row>
    <row r="101" spans="1:6">
      <c r="A101" s="121" t="s">
        <v>288</v>
      </c>
      <c r="B101" s="317" t="s">
        <v>183</v>
      </c>
      <c r="C101" s="389" t="s">
        <v>6</v>
      </c>
      <c r="D101" s="390">
        <v>2</v>
      </c>
      <c r="E101" s="460"/>
      <c r="F101" s="166">
        <f t="shared" si="8"/>
        <v>0</v>
      </c>
    </row>
    <row r="102" spans="1:6" ht="25.5">
      <c r="A102" s="121" t="s">
        <v>289</v>
      </c>
      <c r="B102" s="317" t="s">
        <v>184</v>
      </c>
      <c r="C102" s="389" t="s">
        <v>6</v>
      </c>
      <c r="D102" s="390">
        <v>7</v>
      </c>
      <c r="E102" s="460"/>
      <c r="F102" s="166">
        <f t="shared" si="8"/>
        <v>0</v>
      </c>
    </row>
    <row r="103" spans="1:6" ht="25.5">
      <c r="A103" s="121" t="s">
        <v>290</v>
      </c>
      <c r="B103" s="317" t="s">
        <v>185</v>
      </c>
      <c r="C103" s="389" t="s">
        <v>6</v>
      </c>
      <c r="D103" s="390">
        <v>1</v>
      </c>
      <c r="E103" s="460"/>
      <c r="F103" s="166">
        <f t="shared" si="8"/>
        <v>0</v>
      </c>
    </row>
    <row r="104" spans="1:6" ht="38.25">
      <c r="A104" s="121" t="s">
        <v>291</v>
      </c>
      <c r="B104" s="317" t="s">
        <v>186</v>
      </c>
      <c r="C104" s="389" t="s">
        <v>6</v>
      </c>
      <c r="D104" s="390">
        <v>2</v>
      </c>
      <c r="E104" s="460"/>
      <c r="F104" s="166">
        <f t="shared" si="8"/>
        <v>0</v>
      </c>
    </row>
    <row r="105" spans="1:6" ht="25.5">
      <c r="A105" s="121" t="s">
        <v>292</v>
      </c>
      <c r="B105" s="317" t="s">
        <v>187</v>
      </c>
      <c r="C105" s="389" t="s">
        <v>6</v>
      </c>
      <c r="D105" s="390">
        <v>2</v>
      </c>
      <c r="E105" s="460"/>
      <c r="F105" s="166">
        <f t="shared" si="8"/>
        <v>0</v>
      </c>
    </row>
    <row r="106" spans="1:6" ht="25.5">
      <c r="A106" s="121" t="s">
        <v>293</v>
      </c>
      <c r="B106" s="317" t="s">
        <v>188</v>
      </c>
      <c r="C106" s="389" t="s">
        <v>6</v>
      </c>
      <c r="D106" s="390">
        <v>2</v>
      </c>
      <c r="E106" s="460"/>
      <c r="F106" s="166">
        <f t="shared" si="8"/>
        <v>0</v>
      </c>
    </row>
    <row r="107" spans="1:6">
      <c r="A107" s="121" t="s">
        <v>294</v>
      </c>
      <c r="B107" s="317" t="s">
        <v>189</v>
      </c>
      <c r="C107" s="389" t="s">
        <v>6</v>
      </c>
      <c r="D107" s="390">
        <v>1</v>
      </c>
      <c r="E107" s="460"/>
      <c r="F107" s="166">
        <f t="shared" si="8"/>
        <v>0</v>
      </c>
    </row>
    <row r="108" spans="1:6" ht="25.5">
      <c r="A108" s="121" t="s">
        <v>295</v>
      </c>
      <c r="B108" s="317" t="s">
        <v>190</v>
      </c>
      <c r="C108" s="389" t="s">
        <v>6</v>
      </c>
      <c r="D108" s="390">
        <v>1</v>
      </c>
      <c r="E108" s="460"/>
      <c r="F108" s="166">
        <f t="shared" si="8"/>
        <v>0</v>
      </c>
    </row>
    <row r="109" spans="1:6">
      <c r="A109" s="121" t="s">
        <v>296</v>
      </c>
      <c r="B109" s="317" t="s">
        <v>191</v>
      </c>
      <c r="C109" s="389" t="s">
        <v>6</v>
      </c>
      <c r="D109" s="390">
        <v>1</v>
      </c>
      <c r="E109" s="460"/>
      <c r="F109" s="166">
        <f t="shared" si="8"/>
        <v>0</v>
      </c>
    </row>
    <row r="110" spans="1:6" ht="26.25" thickBot="1">
      <c r="A110" s="121" t="s">
        <v>297</v>
      </c>
      <c r="B110" s="317" t="s">
        <v>192</v>
      </c>
      <c r="C110" s="389" t="s">
        <v>143</v>
      </c>
      <c r="D110" s="390">
        <v>1</v>
      </c>
      <c r="E110" s="460"/>
      <c r="F110" s="166">
        <f t="shared" si="8"/>
        <v>0</v>
      </c>
    </row>
    <row r="111" spans="1:6" ht="15" thickBot="1">
      <c r="A111" s="125" t="s">
        <v>298</v>
      </c>
      <c r="B111" s="109" t="s">
        <v>144</v>
      </c>
      <c r="C111" s="393"/>
      <c r="D111" s="394"/>
      <c r="E111" s="395"/>
      <c r="F111" s="111">
        <f>SUM(F79:F110)</f>
        <v>0</v>
      </c>
    </row>
    <row r="112" spans="1:6" ht="15" thickBot="1">
      <c r="A112" s="167"/>
      <c r="B112" s="314"/>
      <c r="C112" s="396"/>
      <c r="D112" s="397"/>
      <c r="E112" s="398"/>
      <c r="F112" s="127"/>
    </row>
    <row r="113" spans="1:6" ht="15" thickBot="1">
      <c r="A113" s="167"/>
      <c r="B113" s="471" t="s">
        <v>299</v>
      </c>
      <c r="C113" s="472"/>
      <c r="D113" s="472"/>
      <c r="E113" s="472"/>
      <c r="F113" s="473"/>
    </row>
    <row r="114" spans="1:6" ht="25.5">
      <c r="A114" s="121" t="s">
        <v>300</v>
      </c>
      <c r="B114" s="313" t="s">
        <v>193</v>
      </c>
      <c r="C114" s="385" t="s">
        <v>143</v>
      </c>
      <c r="D114" s="386">
        <v>1</v>
      </c>
      <c r="E114" s="459"/>
      <c r="F114" s="163">
        <f t="shared" ref="F114:F117" si="9">D114*E114</f>
        <v>0</v>
      </c>
    </row>
    <row r="115" spans="1:6" ht="38.25">
      <c r="A115" s="121" t="s">
        <v>301</v>
      </c>
      <c r="B115" s="317" t="s">
        <v>194</v>
      </c>
      <c r="C115" s="389" t="s">
        <v>143</v>
      </c>
      <c r="D115" s="390">
        <v>1</v>
      </c>
      <c r="E115" s="460"/>
      <c r="F115" s="166">
        <f t="shared" si="9"/>
        <v>0</v>
      </c>
    </row>
    <row r="116" spans="1:6" ht="25.5">
      <c r="A116" s="121" t="s">
        <v>302</v>
      </c>
      <c r="B116" s="316" t="s">
        <v>195</v>
      </c>
      <c r="C116" s="389" t="s">
        <v>143</v>
      </c>
      <c r="D116" s="390">
        <v>1</v>
      </c>
      <c r="E116" s="460"/>
      <c r="F116" s="166">
        <f t="shared" si="9"/>
        <v>0</v>
      </c>
    </row>
    <row r="117" spans="1:6" ht="15" thickBot="1">
      <c r="A117" s="121" t="s">
        <v>303</v>
      </c>
      <c r="B117" s="316" t="s">
        <v>196</v>
      </c>
      <c r="C117" s="389" t="s">
        <v>143</v>
      </c>
      <c r="D117" s="390">
        <v>1</v>
      </c>
      <c r="E117" s="460"/>
      <c r="F117" s="166">
        <f t="shared" si="9"/>
        <v>0</v>
      </c>
    </row>
    <row r="118" spans="1:6" ht="15" thickBot="1">
      <c r="A118" s="125" t="s">
        <v>304</v>
      </c>
      <c r="B118" s="109" t="s">
        <v>144</v>
      </c>
      <c r="C118" s="393"/>
      <c r="D118" s="394"/>
      <c r="E118" s="395"/>
      <c r="F118" s="111">
        <f>SUM(F114:F117)</f>
        <v>0</v>
      </c>
    </row>
    <row r="119" spans="1:6" ht="15" thickBot="1">
      <c r="A119" s="167"/>
      <c r="B119" s="314"/>
      <c r="C119" s="396"/>
      <c r="D119" s="397"/>
      <c r="E119" s="398"/>
      <c r="F119" s="127"/>
    </row>
    <row r="120" spans="1:6" ht="15" thickBot="1">
      <c r="A120" s="167"/>
      <c r="B120" s="471" t="s">
        <v>305</v>
      </c>
      <c r="C120" s="474"/>
      <c r="D120" s="474"/>
      <c r="E120" s="474"/>
      <c r="F120" s="475"/>
    </row>
    <row r="121" spans="1:6" ht="25.5">
      <c r="A121" s="121" t="s">
        <v>306</v>
      </c>
      <c r="B121" s="313" t="s">
        <v>197</v>
      </c>
      <c r="C121" s="385" t="s">
        <v>6</v>
      </c>
      <c r="D121" s="386">
        <v>1</v>
      </c>
      <c r="E121" s="459"/>
      <c r="F121" s="163">
        <f t="shared" ref="F121:F145" si="10">D121*E121</f>
        <v>0</v>
      </c>
    </row>
    <row r="122" spans="1:6" ht="25.5">
      <c r="A122" s="121" t="s">
        <v>307</v>
      </c>
      <c r="B122" s="317" t="s">
        <v>151</v>
      </c>
      <c r="C122" s="389" t="s">
        <v>6</v>
      </c>
      <c r="D122" s="390">
        <v>1</v>
      </c>
      <c r="E122" s="460"/>
      <c r="F122" s="166">
        <f t="shared" si="10"/>
        <v>0</v>
      </c>
    </row>
    <row r="123" spans="1:6" ht="25.5">
      <c r="A123" s="121" t="s">
        <v>308</v>
      </c>
      <c r="B123" s="317" t="s">
        <v>198</v>
      </c>
      <c r="C123" s="389" t="s">
        <v>199</v>
      </c>
      <c r="D123" s="390">
        <v>1</v>
      </c>
      <c r="E123" s="460"/>
      <c r="F123" s="166">
        <f t="shared" si="10"/>
        <v>0</v>
      </c>
    </row>
    <row r="124" spans="1:6">
      <c r="A124" s="121" t="s">
        <v>309</v>
      </c>
      <c r="B124" s="317" t="s">
        <v>200</v>
      </c>
      <c r="C124" s="389" t="s">
        <v>6</v>
      </c>
      <c r="D124" s="390">
        <v>1</v>
      </c>
      <c r="E124" s="460"/>
      <c r="F124" s="166">
        <f t="shared" si="10"/>
        <v>0</v>
      </c>
    </row>
    <row r="125" spans="1:6">
      <c r="A125" s="121" t="s">
        <v>310</v>
      </c>
      <c r="B125" s="317" t="s">
        <v>201</v>
      </c>
      <c r="C125" s="389" t="s">
        <v>6</v>
      </c>
      <c r="D125" s="390">
        <v>1</v>
      </c>
      <c r="E125" s="460"/>
      <c r="F125" s="166">
        <f t="shared" si="10"/>
        <v>0</v>
      </c>
    </row>
    <row r="126" spans="1:6">
      <c r="A126" s="121" t="s">
        <v>311</v>
      </c>
      <c r="B126" s="317" t="s">
        <v>202</v>
      </c>
      <c r="C126" s="389" t="s">
        <v>6</v>
      </c>
      <c r="D126" s="390">
        <v>1</v>
      </c>
      <c r="E126" s="460"/>
      <c r="F126" s="166">
        <f t="shared" si="10"/>
        <v>0</v>
      </c>
    </row>
    <row r="127" spans="1:6" ht="25.5">
      <c r="A127" s="121" t="s">
        <v>312</v>
      </c>
      <c r="B127" s="317" t="s">
        <v>203</v>
      </c>
      <c r="C127" s="389" t="s">
        <v>9</v>
      </c>
      <c r="D127" s="390">
        <v>90</v>
      </c>
      <c r="E127" s="460"/>
      <c r="F127" s="166">
        <f t="shared" si="10"/>
        <v>0</v>
      </c>
    </row>
    <row r="128" spans="1:6">
      <c r="A128" s="121" t="s">
        <v>313</v>
      </c>
      <c r="B128" s="317" t="s">
        <v>204</v>
      </c>
      <c r="C128" s="389" t="s">
        <v>9</v>
      </c>
      <c r="D128" s="390">
        <v>86</v>
      </c>
      <c r="E128" s="460"/>
      <c r="F128" s="166">
        <f t="shared" si="10"/>
        <v>0</v>
      </c>
    </row>
    <row r="129" spans="1:6">
      <c r="A129" s="121" t="s">
        <v>314</v>
      </c>
      <c r="B129" s="317" t="s">
        <v>205</v>
      </c>
      <c r="C129" s="389" t="s">
        <v>9</v>
      </c>
      <c r="D129" s="390">
        <v>43</v>
      </c>
      <c r="E129" s="460"/>
      <c r="F129" s="166">
        <f t="shared" si="10"/>
        <v>0</v>
      </c>
    </row>
    <row r="130" spans="1:6" ht="25.5">
      <c r="A130" s="121" t="s">
        <v>315</v>
      </c>
      <c r="B130" s="317" t="s">
        <v>206</v>
      </c>
      <c r="C130" s="389" t="s">
        <v>9</v>
      </c>
      <c r="D130" s="390">
        <v>43</v>
      </c>
      <c r="E130" s="460"/>
      <c r="F130" s="166">
        <f t="shared" si="10"/>
        <v>0</v>
      </c>
    </row>
    <row r="131" spans="1:6" ht="38.25">
      <c r="A131" s="121" t="s">
        <v>316</v>
      </c>
      <c r="B131" s="317" t="s">
        <v>207</v>
      </c>
      <c r="C131" s="389" t="s">
        <v>9</v>
      </c>
      <c r="D131" s="390">
        <v>1</v>
      </c>
      <c r="E131" s="460"/>
      <c r="F131" s="166">
        <f t="shared" si="10"/>
        <v>0</v>
      </c>
    </row>
    <row r="132" spans="1:6" ht="25.5">
      <c r="A132" s="121" t="s">
        <v>317</v>
      </c>
      <c r="B132" s="317" t="s">
        <v>208</v>
      </c>
      <c r="C132" s="389" t="s">
        <v>9</v>
      </c>
      <c r="D132" s="390">
        <v>18</v>
      </c>
      <c r="E132" s="460"/>
      <c r="F132" s="166">
        <f t="shared" si="10"/>
        <v>0</v>
      </c>
    </row>
    <row r="133" spans="1:6">
      <c r="A133" s="121" t="s">
        <v>318</v>
      </c>
      <c r="B133" s="317" t="s">
        <v>209</v>
      </c>
      <c r="C133" s="389" t="s">
        <v>9</v>
      </c>
      <c r="D133" s="390">
        <v>20</v>
      </c>
      <c r="E133" s="460"/>
      <c r="F133" s="166">
        <f t="shared" si="10"/>
        <v>0</v>
      </c>
    </row>
    <row r="134" spans="1:6">
      <c r="A134" s="121" t="s">
        <v>319</v>
      </c>
      <c r="B134" s="317" t="s">
        <v>240</v>
      </c>
      <c r="C134" s="389" t="s">
        <v>6</v>
      </c>
      <c r="D134" s="390">
        <v>2</v>
      </c>
      <c r="E134" s="460"/>
      <c r="F134" s="166">
        <f t="shared" si="10"/>
        <v>0</v>
      </c>
    </row>
    <row r="135" spans="1:6">
      <c r="A135" s="121" t="s">
        <v>320</v>
      </c>
      <c r="B135" s="317" t="s">
        <v>210</v>
      </c>
      <c r="C135" s="389" t="s">
        <v>143</v>
      </c>
      <c r="D135" s="390">
        <v>2</v>
      </c>
      <c r="E135" s="460"/>
      <c r="F135" s="166">
        <f t="shared" si="10"/>
        <v>0</v>
      </c>
    </row>
    <row r="136" spans="1:6">
      <c r="A136" s="121" t="s">
        <v>321</v>
      </c>
      <c r="B136" s="317" t="s">
        <v>211</v>
      </c>
      <c r="C136" s="389" t="s">
        <v>143</v>
      </c>
      <c r="D136" s="390">
        <v>1</v>
      </c>
      <c r="E136" s="460"/>
      <c r="F136" s="166">
        <f t="shared" si="10"/>
        <v>0</v>
      </c>
    </row>
    <row r="137" spans="1:6">
      <c r="A137" s="121" t="s">
        <v>322</v>
      </c>
      <c r="B137" s="317" t="s">
        <v>212</v>
      </c>
      <c r="C137" s="389" t="s">
        <v>143</v>
      </c>
      <c r="D137" s="390">
        <v>1</v>
      </c>
      <c r="E137" s="460"/>
      <c r="F137" s="166">
        <f t="shared" si="10"/>
        <v>0</v>
      </c>
    </row>
    <row r="138" spans="1:6">
      <c r="A138" s="121" t="s">
        <v>323</v>
      </c>
      <c r="B138" s="317" t="s">
        <v>213</v>
      </c>
      <c r="C138" s="389" t="s">
        <v>143</v>
      </c>
      <c r="D138" s="390">
        <v>1</v>
      </c>
      <c r="E138" s="460"/>
      <c r="F138" s="166">
        <f t="shared" si="10"/>
        <v>0</v>
      </c>
    </row>
    <row r="139" spans="1:6" ht="25.5">
      <c r="A139" s="121" t="s">
        <v>324</v>
      </c>
      <c r="B139" s="317" t="s">
        <v>214</v>
      </c>
      <c r="C139" s="389" t="s">
        <v>143</v>
      </c>
      <c r="D139" s="390">
        <v>1</v>
      </c>
      <c r="E139" s="460"/>
      <c r="F139" s="166">
        <f t="shared" si="10"/>
        <v>0</v>
      </c>
    </row>
    <row r="140" spans="1:6">
      <c r="A140" s="121" t="s">
        <v>325</v>
      </c>
      <c r="B140" s="317" t="s">
        <v>215</v>
      </c>
      <c r="C140" s="389" t="s">
        <v>143</v>
      </c>
      <c r="D140" s="390">
        <v>1</v>
      </c>
      <c r="E140" s="460"/>
      <c r="F140" s="166">
        <f t="shared" si="10"/>
        <v>0</v>
      </c>
    </row>
    <row r="141" spans="1:6" ht="25.5">
      <c r="A141" s="121" t="s">
        <v>326</v>
      </c>
      <c r="B141" s="317" t="s">
        <v>216</v>
      </c>
      <c r="C141" s="389" t="s">
        <v>143</v>
      </c>
      <c r="D141" s="390">
        <v>1</v>
      </c>
      <c r="E141" s="460"/>
      <c r="F141" s="166">
        <f t="shared" si="10"/>
        <v>0</v>
      </c>
    </row>
    <row r="142" spans="1:6">
      <c r="A142" s="121" t="s">
        <v>327</v>
      </c>
      <c r="B142" s="317" t="s">
        <v>217</v>
      </c>
      <c r="C142" s="389" t="s">
        <v>143</v>
      </c>
      <c r="D142" s="390">
        <v>1</v>
      </c>
      <c r="E142" s="460"/>
      <c r="F142" s="166">
        <f t="shared" si="10"/>
        <v>0</v>
      </c>
    </row>
    <row r="143" spans="1:6">
      <c r="A143" s="121" t="s">
        <v>328</v>
      </c>
      <c r="B143" s="317" t="s">
        <v>218</v>
      </c>
      <c r="C143" s="389" t="s">
        <v>143</v>
      </c>
      <c r="D143" s="390">
        <v>1</v>
      </c>
      <c r="E143" s="460"/>
      <c r="F143" s="166">
        <f t="shared" si="10"/>
        <v>0</v>
      </c>
    </row>
    <row r="144" spans="1:6">
      <c r="A144" s="121" t="s">
        <v>329</v>
      </c>
      <c r="B144" s="317" t="s">
        <v>219</v>
      </c>
      <c r="C144" s="389" t="s">
        <v>143</v>
      </c>
      <c r="D144" s="390">
        <v>1</v>
      </c>
      <c r="E144" s="460"/>
      <c r="F144" s="166">
        <f t="shared" si="10"/>
        <v>0</v>
      </c>
    </row>
    <row r="145" spans="1:6" ht="15" thickBot="1">
      <c r="A145" s="121" t="s">
        <v>330</v>
      </c>
      <c r="B145" s="317" t="s">
        <v>161</v>
      </c>
      <c r="C145" s="389" t="s">
        <v>143</v>
      </c>
      <c r="D145" s="390">
        <v>1</v>
      </c>
      <c r="E145" s="460"/>
      <c r="F145" s="166">
        <f t="shared" si="10"/>
        <v>0</v>
      </c>
    </row>
    <row r="146" spans="1:6" ht="15" thickBot="1">
      <c r="A146" s="125" t="s">
        <v>331</v>
      </c>
      <c r="B146" s="109" t="s">
        <v>144</v>
      </c>
      <c r="C146" s="393"/>
      <c r="D146" s="394"/>
      <c r="E146" s="395"/>
      <c r="F146" s="111">
        <f>SUM(F121:F145)</f>
        <v>0</v>
      </c>
    </row>
    <row r="147" spans="1:6" ht="15" thickBot="1">
      <c r="A147" s="126"/>
      <c r="B147" s="399"/>
      <c r="C147" s="400"/>
      <c r="D147" s="401"/>
      <c r="E147" s="402"/>
      <c r="F147" s="127"/>
    </row>
    <row r="148" spans="1:6" ht="15" thickBot="1">
      <c r="A148" s="126"/>
      <c r="B148" s="122" t="s">
        <v>332</v>
      </c>
      <c r="C148" s="393"/>
      <c r="D148" s="393"/>
      <c r="E148" s="403"/>
      <c r="F148" s="128"/>
    </row>
    <row r="149" spans="1:6" ht="25.5">
      <c r="A149" s="121" t="s">
        <v>333</v>
      </c>
      <c r="B149" s="313" t="s">
        <v>220</v>
      </c>
      <c r="C149" s="385" t="s">
        <v>6</v>
      </c>
      <c r="D149" s="386">
        <v>2</v>
      </c>
      <c r="E149" s="459"/>
      <c r="F149" s="163">
        <f>D149*E149</f>
        <v>0</v>
      </c>
    </row>
    <row r="150" spans="1:6" ht="25.5">
      <c r="A150" s="121" t="s">
        <v>334</v>
      </c>
      <c r="B150" s="317" t="s">
        <v>221</v>
      </c>
      <c r="C150" s="389" t="s">
        <v>6</v>
      </c>
      <c r="D150" s="390">
        <v>2</v>
      </c>
      <c r="E150" s="460"/>
      <c r="F150" s="166">
        <f t="shared" ref="F150:F158" si="11">D150*E150</f>
        <v>0</v>
      </c>
    </row>
    <row r="151" spans="1:6" ht="25.5">
      <c r="A151" s="121" t="s">
        <v>335</v>
      </c>
      <c r="B151" s="317" t="s">
        <v>222</v>
      </c>
      <c r="C151" s="389" t="s">
        <v>6</v>
      </c>
      <c r="D151" s="390">
        <v>1</v>
      </c>
      <c r="E151" s="460"/>
      <c r="F151" s="166">
        <f t="shared" si="11"/>
        <v>0</v>
      </c>
    </row>
    <row r="152" spans="1:6" ht="38.25">
      <c r="A152" s="121" t="s">
        <v>336</v>
      </c>
      <c r="B152" s="317" t="s">
        <v>223</v>
      </c>
      <c r="C152" s="389" t="s">
        <v>6</v>
      </c>
      <c r="D152" s="390">
        <v>1</v>
      </c>
      <c r="E152" s="460"/>
      <c r="F152" s="166">
        <f t="shared" si="11"/>
        <v>0</v>
      </c>
    </row>
    <row r="153" spans="1:6" ht="25.5">
      <c r="A153" s="121" t="s">
        <v>337</v>
      </c>
      <c r="B153" s="317" t="s">
        <v>224</v>
      </c>
      <c r="C153" s="389" t="s">
        <v>6</v>
      </c>
      <c r="D153" s="390">
        <v>1</v>
      </c>
      <c r="E153" s="460"/>
      <c r="F153" s="166">
        <f t="shared" si="11"/>
        <v>0</v>
      </c>
    </row>
    <row r="154" spans="1:6" ht="51">
      <c r="A154" s="121" t="s">
        <v>338</v>
      </c>
      <c r="B154" s="317" t="s">
        <v>225</v>
      </c>
      <c r="C154" s="389" t="s">
        <v>6</v>
      </c>
      <c r="D154" s="390">
        <v>1</v>
      </c>
      <c r="E154" s="460"/>
      <c r="F154" s="166">
        <f t="shared" si="11"/>
        <v>0</v>
      </c>
    </row>
    <row r="155" spans="1:6">
      <c r="A155" s="121" t="s">
        <v>339</v>
      </c>
      <c r="B155" s="317" t="s">
        <v>226</v>
      </c>
      <c r="C155" s="389" t="s">
        <v>6</v>
      </c>
      <c r="D155" s="390">
        <v>2</v>
      </c>
      <c r="E155" s="460"/>
      <c r="F155" s="166">
        <f t="shared" si="11"/>
        <v>0</v>
      </c>
    </row>
    <row r="156" spans="1:6">
      <c r="A156" s="121" t="s">
        <v>340</v>
      </c>
      <c r="B156" s="317" t="s">
        <v>227</v>
      </c>
      <c r="C156" s="389" t="s">
        <v>6</v>
      </c>
      <c r="D156" s="390">
        <v>2</v>
      </c>
      <c r="E156" s="460"/>
      <c r="F156" s="166">
        <f t="shared" si="11"/>
        <v>0</v>
      </c>
    </row>
    <row r="157" spans="1:6">
      <c r="A157" s="121" t="s">
        <v>341</v>
      </c>
      <c r="B157" s="317" t="s">
        <v>228</v>
      </c>
      <c r="C157" s="389" t="s">
        <v>6</v>
      </c>
      <c r="D157" s="390">
        <v>1</v>
      </c>
      <c r="E157" s="460"/>
      <c r="F157" s="166">
        <f t="shared" si="11"/>
        <v>0</v>
      </c>
    </row>
    <row r="158" spans="1:6" ht="15" thickBot="1">
      <c r="A158" s="121" t="s">
        <v>342</v>
      </c>
      <c r="B158" s="317" t="s">
        <v>229</v>
      </c>
      <c r="C158" s="389" t="s">
        <v>6</v>
      </c>
      <c r="D158" s="390">
        <v>1</v>
      </c>
      <c r="E158" s="460"/>
      <c r="F158" s="166">
        <f t="shared" si="11"/>
        <v>0</v>
      </c>
    </row>
    <row r="159" spans="1:6" ht="15" thickBot="1">
      <c r="A159" s="125" t="s">
        <v>343</v>
      </c>
      <c r="B159" s="109" t="s">
        <v>144</v>
      </c>
      <c r="C159" s="393"/>
      <c r="D159" s="394"/>
      <c r="E159" s="395"/>
      <c r="F159" s="111">
        <f>SUM(F149:F158)</f>
        <v>0</v>
      </c>
    </row>
    <row r="160" spans="1:6" ht="15" thickBot="1">
      <c r="A160" s="167"/>
      <c r="B160" s="314"/>
      <c r="C160" s="396"/>
      <c r="D160" s="397"/>
      <c r="E160" s="398"/>
      <c r="F160" s="127"/>
    </row>
    <row r="161" spans="1:6" ht="15" thickBot="1">
      <c r="A161" s="167"/>
      <c r="B161" s="122" t="s">
        <v>344</v>
      </c>
      <c r="C161" s="393"/>
      <c r="D161" s="393"/>
      <c r="E161" s="403"/>
      <c r="F161" s="128"/>
    </row>
    <row r="162" spans="1:6" ht="38.25">
      <c r="A162" s="121" t="s">
        <v>345</v>
      </c>
      <c r="B162" s="315" t="s">
        <v>230</v>
      </c>
      <c r="C162" s="385" t="s">
        <v>143</v>
      </c>
      <c r="D162" s="385">
        <v>1</v>
      </c>
      <c r="E162" s="459"/>
      <c r="F162" s="163">
        <f>D162*E162</f>
        <v>0</v>
      </c>
    </row>
    <row r="163" spans="1:6" ht="38.25">
      <c r="A163" s="121" t="s">
        <v>346</v>
      </c>
      <c r="B163" s="316" t="s">
        <v>231</v>
      </c>
      <c r="C163" s="389" t="s">
        <v>143</v>
      </c>
      <c r="D163" s="389">
        <v>1</v>
      </c>
      <c r="E163" s="460"/>
      <c r="F163" s="166">
        <f t="shared" ref="F163:F166" si="12">D163*E163</f>
        <v>0</v>
      </c>
    </row>
    <row r="164" spans="1:6" ht="25.5">
      <c r="A164" s="121" t="s">
        <v>347</v>
      </c>
      <c r="B164" s="316" t="s">
        <v>232</v>
      </c>
      <c r="C164" s="389" t="s">
        <v>143</v>
      </c>
      <c r="D164" s="389">
        <v>1</v>
      </c>
      <c r="E164" s="460"/>
      <c r="F164" s="166">
        <f t="shared" si="12"/>
        <v>0</v>
      </c>
    </row>
    <row r="165" spans="1:6" ht="38.25">
      <c r="A165" s="121" t="s">
        <v>348</v>
      </c>
      <c r="B165" s="316" t="s">
        <v>233</v>
      </c>
      <c r="C165" s="389" t="s">
        <v>143</v>
      </c>
      <c r="D165" s="389">
        <v>1</v>
      </c>
      <c r="E165" s="460"/>
      <c r="F165" s="166">
        <f t="shared" si="12"/>
        <v>0</v>
      </c>
    </row>
    <row r="166" spans="1:6" ht="15" thickBot="1">
      <c r="A166" s="107" t="s">
        <v>349</v>
      </c>
      <c r="B166" s="318" t="s">
        <v>234</v>
      </c>
      <c r="C166" s="404" t="s">
        <v>143</v>
      </c>
      <c r="D166" s="404">
        <v>1</v>
      </c>
      <c r="E166" s="461"/>
      <c r="F166" s="169">
        <f t="shared" si="12"/>
        <v>0</v>
      </c>
    </row>
    <row r="167" spans="1:6" ht="15" thickBot="1">
      <c r="A167" s="125" t="s">
        <v>350</v>
      </c>
      <c r="B167" s="109" t="s">
        <v>144</v>
      </c>
      <c r="C167" s="393"/>
      <c r="D167" s="394"/>
      <c r="E167" s="395"/>
      <c r="F167" s="111">
        <f>SUM(F162:F166)</f>
        <v>0</v>
      </c>
    </row>
    <row r="168" spans="1:6" ht="26.25" thickBot="1">
      <c r="A168" s="104" t="s">
        <v>235</v>
      </c>
      <c r="B168" s="405" t="s">
        <v>351</v>
      </c>
      <c r="C168" s="406"/>
      <c r="D168" s="407"/>
      <c r="E168" s="408"/>
      <c r="F168" s="168">
        <f>F49+F57+F66+F76+F111+F118+F146+F159+F167</f>
        <v>0</v>
      </c>
    </row>
    <row r="169" spans="1:6" ht="15" thickBot="1">
      <c r="A169" s="129"/>
      <c r="B169" s="362"/>
      <c r="C169" s="363"/>
      <c r="D169" s="364"/>
      <c r="E169" s="409"/>
      <c r="F169" s="130"/>
    </row>
    <row r="170" spans="1:6" ht="15" thickBot="1">
      <c r="A170" s="131"/>
      <c r="B170" s="410" t="s">
        <v>364</v>
      </c>
      <c r="C170" s="411"/>
      <c r="D170" s="412"/>
      <c r="E170" s="413"/>
      <c r="F170" s="132">
        <f>F7+F11+F17+F36+F44+F168</f>
        <v>0</v>
      </c>
    </row>
  </sheetData>
  <sheetProtection algorithmName="SHA-512" hashValue="uSTGD8K1GO5fL/+W0GwgHNf6EISoxy5aHsep97teYb30BCptxfPRIoReqR9FczdqqXkuA+P1gJwgRGaXFBQc+g==" saltValue="8UM4e88y9DM8IQSXbhzezg==" spinCount="100000" sheet="1" objects="1" scenarios="1"/>
  <mergeCells count="5">
    <mergeCell ref="B59:F59"/>
    <mergeCell ref="B68:F68"/>
    <mergeCell ref="B78:F78"/>
    <mergeCell ref="B113:F113"/>
    <mergeCell ref="B120:F120"/>
  </mergeCells>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4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5</vt:i4>
      </vt:variant>
    </vt:vector>
  </HeadingPairs>
  <TitlesOfParts>
    <vt:vector size="8" baseType="lpstr">
      <vt:lpstr>SK-REKAP</vt:lpstr>
      <vt:lpstr>kanal-15-01</vt:lpstr>
      <vt:lpstr>Črpališče Č PE-01</vt:lpstr>
      <vt:lpstr>'Črpališče Č PE-01'!Področje_tiskanja</vt:lpstr>
      <vt:lpstr>'kanal-15-01'!Področje_tiskanja</vt:lpstr>
      <vt:lpstr>'SK-REKAP'!Področje_tiskanja</vt:lpstr>
      <vt:lpstr>'Črpališče Č PE-01'!Tiskanje_naslovov</vt:lpstr>
      <vt:lpstr>'kanal-15-01'!Tiskanje_naslovov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2020-06-10T09:01:44Z</cp:lastPrinted>
  <dcterms:created xsi:type="dcterms:W3CDTF">1997-01-31T12:20:41Z</dcterms:created>
  <dcterms:modified xsi:type="dcterms:W3CDTF">2020-08-24T07:25:36Z</dcterms:modified>
</cp:coreProperties>
</file>