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5_Popravki razpisne dokumentacije\"/>
    </mc:Choice>
  </mc:AlternateContent>
  <xr:revisionPtr revIDLastSave="0" documentId="8_{8DAA1A03-85B4-4B0A-BA68-E3F629676B88}" xr6:coauthVersionLast="45" xr6:coauthVersionMax="45" xr10:uidLastSave="{00000000-0000-0000-0000-000000000000}"/>
  <workbookProtection workbookAlgorithmName="SHA-512" workbookHashValue="cm2nH7c8gbr0VNkLB+m9IbCoEurW91JYviXoqIWrTri9YiYkMxZoiUZWE+WHURc/bvJKWjZ7uhj6rXC/hA998A==" workbookSaltValue="XLCQKC3Exd1ZyqChM9+yUA==" workbookSpinCount="100000" lockStructure="1"/>
  <bookViews>
    <workbookView xWindow="-120" yWindow="-120" windowWidth="29040" windowHeight="15840" tabRatio="819" activeTab="2" xr2:uid="{00000000-000D-0000-FFFF-FFFF00000000}"/>
  </bookViews>
  <sheets>
    <sheet name="SK-REKAP" sheetId="1" r:id="rId1"/>
    <sheet name="kanal-8-01" sheetId="4" r:id="rId2"/>
    <sheet name="Črpališče Č2" sheetId="8" r:id="rId3"/>
  </sheets>
  <definedNames>
    <definedName name="_xlnm.Print_Area" localSheetId="2">'Črpališče Č2'!$A$1:$F$176</definedName>
    <definedName name="_xlnm.Print_Area" localSheetId="0">'SK-REKAP'!$A$1:$F$41</definedName>
    <definedName name="_xlnm.Print_Titles" localSheetId="2">'Črpališče Č2'!$3:$4</definedName>
    <definedName name="_xlnm.Print_Titles" localSheetId="1">'kanal-8-01'!$3:$4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8" l="1"/>
  <c r="F15" i="8" l="1"/>
  <c r="F46" i="8" l="1"/>
  <c r="F45" i="4" l="1"/>
  <c r="F36" i="8" l="1"/>
  <c r="F45" i="8" l="1"/>
  <c r="F6" i="8" l="1"/>
  <c r="F7" i="8" s="1"/>
  <c r="F10" i="8"/>
  <c r="F11" i="8" s="1"/>
  <c r="F65" i="4" l="1"/>
  <c r="F64" i="4"/>
  <c r="F47" i="4" l="1"/>
  <c r="F48" i="4"/>
  <c r="F49" i="4"/>
  <c r="F50" i="4"/>
  <c r="F51" i="4"/>
  <c r="F52" i="4"/>
  <c r="F53" i="4"/>
  <c r="F54" i="4"/>
  <c r="F21" i="4"/>
  <c r="F23" i="4"/>
  <c r="F24" i="4"/>
  <c r="F25" i="4"/>
  <c r="F26" i="4"/>
  <c r="F27" i="4"/>
  <c r="F28" i="4"/>
  <c r="F29" i="4"/>
  <c r="F30" i="4"/>
  <c r="F31" i="4"/>
  <c r="F32" i="4"/>
  <c r="F33" i="4"/>
  <c r="F34" i="4"/>
  <c r="F35" i="4"/>
  <c r="F36" i="4"/>
  <c r="F37" i="4"/>
  <c r="F38" i="4"/>
  <c r="F39" i="4"/>
  <c r="F172" i="8" l="1"/>
  <c r="F171" i="8"/>
  <c r="F170" i="8"/>
  <c r="F169" i="8"/>
  <c r="F168" i="8"/>
  <c r="F164" i="8"/>
  <c r="F163" i="8"/>
  <c r="F162" i="8"/>
  <c r="F161" i="8"/>
  <c r="F160" i="8"/>
  <c r="F159" i="8"/>
  <c r="F158" i="8"/>
  <c r="F157" i="8"/>
  <c r="F156" i="8"/>
  <c r="F155"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2" i="8"/>
  <c r="F121" i="8"/>
  <c r="F120" i="8"/>
  <c r="F119"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79" i="8"/>
  <c r="F78" i="8"/>
  <c r="F77" i="8"/>
  <c r="F76" i="8"/>
  <c r="F75" i="8"/>
  <c r="F74" i="8"/>
  <c r="F73" i="8"/>
  <c r="F69" i="8"/>
  <c r="F68" i="8"/>
  <c r="F67" i="8"/>
  <c r="F66" i="8"/>
  <c r="F65" i="8"/>
  <c r="F64" i="8"/>
  <c r="F60" i="8"/>
  <c r="F59" i="8"/>
  <c r="F58" i="8"/>
  <c r="F57" i="8"/>
  <c r="F56" i="8"/>
  <c r="F52" i="8"/>
  <c r="F53" i="8" s="1"/>
  <c r="E18" i="1" s="1"/>
  <c r="F61" i="8" l="1"/>
  <c r="E19" i="1" s="1"/>
  <c r="F80" i="8"/>
  <c r="E21" i="1" s="1"/>
  <c r="F116" i="8"/>
  <c r="E22" i="1" s="1"/>
  <c r="F152" i="8"/>
  <c r="E24" i="1" s="1"/>
  <c r="F173" i="8"/>
  <c r="E26" i="1" s="1"/>
  <c r="F70" i="8"/>
  <c r="E20" i="1" s="1"/>
  <c r="F123" i="8"/>
  <c r="E23" i="1" s="1"/>
  <c r="F165" i="8"/>
  <c r="E25" i="1" s="1"/>
  <c r="F174" i="8" l="1"/>
  <c r="F47" i="8"/>
  <c r="F23" i="8"/>
  <c r="F24" i="8"/>
  <c r="F25" i="8"/>
  <c r="F27" i="8"/>
  <c r="F28" i="8"/>
  <c r="F29" i="8"/>
  <c r="F30" i="8"/>
  <c r="F31" i="8"/>
  <c r="F32" i="8"/>
  <c r="F33" i="8"/>
  <c r="F34" i="8"/>
  <c r="F35" i="8"/>
  <c r="F37" i="8"/>
  <c r="F39" i="8"/>
  <c r="F22" i="8"/>
  <c r="F16" i="8"/>
  <c r="F13" i="1"/>
  <c r="F60" i="4"/>
  <c r="F61" i="4"/>
  <c r="F62" i="4"/>
  <c r="F63" i="4"/>
  <c r="F66" i="4"/>
  <c r="F67" i="4"/>
  <c r="F68" i="4"/>
  <c r="F59" i="4"/>
  <c r="F44" i="4"/>
  <c r="F20" i="4"/>
  <c r="F8" i="4"/>
  <c r="F9" i="4"/>
  <c r="F10" i="4"/>
  <c r="F11" i="4"/>
  <c r="F12" i="4"/>
  <c r="F13" i="4"/>
  <c r="F7" i="4"/>
  <c r="F6" i="4"/>
  <c r="F17" i="8" l="1"/>
  <c r="F14" i="1" s="1"/>
  <c r="F55" i="4"/>
  <c r="F7" i="1" s="1"/>
  <c r="F40" i="4"/>
  <c r="F6" i="1" s="1"/>
  <c r="F14" i="4"/>
  <c r="F5" i="1" s="1"/>
  <c r="F69" i="4"/>
  <c r="F8" i="1" s="1"/>
  <c r="F17" i="1"/>
  <c r="F48" i="8"/>
  <c r="F16" i="1" s="1"/>
  <c r="F40" i="8"/>
  <c r="F15" i="1" s="1"/>
  <c r="F12" i="1"/>
  <c r="F71" i="4" l="1"/>
  <c r="F9" i="1"/>
  <c r="F176" i="8"/>
  <c r="F27" i="1"/>
  <c r="F29" i="1" l="1"/>
  <c r="F30" i="1" s="1"/>
  <c r="F31" i="1" s="1"/>
  <c r="F32" i="1" l="1"/>
  <c r="F33" i="1"/>
</calcChain>
</file>

<file path=xl/sharedStrings.xml><?xml version="1.0" encoding="utf-8"?>
<sst xmlns="http://schemas.openxmlformats.org/spreadsheetml/2006/main" count="616" uniqueCount="413">
  <si>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</si>
  <si>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</si>
  <si>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</si>
  <si>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</si>
  <si>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</si>
  <si>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</si>
  <si>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</si>
  <si>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</si>
  <si>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</si>
  <si>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</si>
  <si>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</si>
  <si>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</si>
  <si>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</si>
  <si>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</si>
  <si>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</si>
  <si>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</si>
  <si>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</si>
  <si>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</si>
  <si>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</si>
  <si>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</si>
  <si>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</si>
  <si>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</si>
  <si>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</si>
  <si>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</si>
  <si>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</si>
  <si>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</si>
  <si>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</si>
  <si>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</si>
  <si>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</si>
  <si>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</si>
  <si>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</si>
  <si>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</si>
  <si>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</si>
  <si>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</si>
  <si>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</si>
  <si>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</si>
  <si>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</si>
  <si>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</si>
  <si>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</si>
  <si>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</si>
  <si>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</si>
  <si>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</si>
  <si>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</si>
  <si>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</si>
  <si>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</si>
  <si>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</si>
  <si>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m</t>
    </r>
    <r>
      <rPr>
        <vertAlign val="superscript"/>
        <sz val="10"/>
        <rFont val="Arial"/>
        <family val="2"/>
      </rPr>
      <t>3</t>
    </r>
  </si>
  <si>
    <r>
      <t>m</t>
    </r>
    <r>
      <rPr>
        <vertAlign val="superscript"/>
        <sz val="10"/>
        <rFont val="Arial"/>
        <family val="2"/>
      </rPr>
      <t>2</t>
    </r>
  </si>
  <si>
    <t>KANALIZACIJA SKUPAJ:</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</si>
  <si>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</si>
  <si>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</si>
  <si>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</si>
  <si>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</si>
  <si>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</si>
  <si>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</si>
  <si>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2-4 m</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</si>
  <si>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</si>
  <si>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</si>
  <si>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</si>
  <si>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</si>
  <si>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</si>
  <si>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</si>
  <si>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</si>
  <si>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</si>
  <si>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I./8</t>
  </si>
  <si>
    <t>I./7</t>
  </si>
  <si>
    <t>I./6</t>
  </si>
  <si>
    <t>I./5</t>
  </si>
  <si>
    <t>I./4</t>
  </si>
  <si>
    <t>I./3</t>
  </si>
  <si>
    <t>I./2</t>
  </si>
  <si>
    <t>Planiranje zelenih površin, grabljenje kamenja, sejanje s travnim semenom in gnojenje.</t>
  </si>
  <si>
    <t>II./1</t>
  </si>
  <si>
    <t>II./2</t>
  </si>
  <si>
    <t>II./3</t>
  </si>
  <si>
    <t>II./4</t>
  </si>
  <si>
    <t>II./5</t>
  </si>
  <si>
    <t>II./6</t>
  </si>
  <si>
    <t>II./7</t>
  </si>
  <si>
    <t>II./8</t>
  </si>
  <si>
    <t>II./9</t>
  </si>
  <si>
    <t>II./10</t>
  </si>
  <si>
    <t>II./11</t>
  </si>
  <si>
    <t>II./12</t>
  </si>
  <si>
    <t>II./13</t>
  </si>
  <si>
    <t>II./18</t>
  </si>
  <si>
    <t>II./17</t>
  </si>
  <si>
    <t>II./16</t>
  </si>
  <si>
    <t>II./15</t>
  </si>
  <si>
    <t>II./14</t>
  </si>
  <si>
    <t>Izvedba priključka kanalizacije na obstoječ jašek kanalizacije s kronsko navrtavo za cev DN 250 in vstavitvijo gumi tesnila, vključno z vsem potrebnim delom in materialom.</t>
  </si>
  <si>
    <t>III./1</t>
  </si>
  <si>
    <t>III./2</t>
  </si>
  <si>
    <t>III./3</t>
  </si>
  <si>
    <t>III./4</t>
  </si>
  <si>
    <t>III./5</t>
  </si>
  <si>
    <t>III./6</t>
  </si>
  <si>
    <t>III./7</t>
  </si>
  <si>
    <t>IV./1</t>
  </si>
  <si>
    <t>IV./2</t>
  </si>
  <si>
    <t>IV./3</t>
  </si>
  <si>
    <t>IV./4</t>
  </si>
  <si>
    <t>IV./5</t>
  </si>
  <si>
    <t>IV./6</t>
  </si>
  <si>
    <t>IV./7</t>
  </si>
  <si>
    <t>IV./8</t>
  </si>
  <si>
    <t>IV./9</t>
  </si>
  <si>
    <t>IV./10</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</si>
  <si>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</si>
  <si>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</si>
  <si>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</si>
  <si>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</si>
  <si>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</si>
  <si>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 xml:space="preserve">H =3.00-4.00 m </t>
  </si>
  <si>
    <t>OPOMBA: Vsi izkopi se obračunavajo v raščenem stanju, zasipi pa v vgrajenem! Pri izkopih obvezno ločevati gramozne (nekoherentne) materiale od zemlje in glinenih (koherentnih materialov).</t>
  </si>
  <si>
    <t>1.0</t>
  </si>
  <si>
    <t>Dobava in polaganje visokoobremenitvenih polnostenskih PP cevi DN 200 mm, temenske togosti min. SN 12. Cevi zunaj  in znotraj gladke. Izvedene po standardu SIST EN 13476-1. Stiki se tesnijo s spojno integriranimi gumi tesnili oziroma spojkami.</t>
  </si>
  <si>
    <t>KANAL 8-01</t>
  </si>
  <si>
    <t xml:space="preserve">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</si>
  <si>
    <t>2.0</t>
  </si>
  <si>
    <t>ČRPALIŠČE Č2</t>
  </si>
  <si>
    <t>III./ Gradbena dela</t>
  </si>
  <si>
    <t>IV./ Montažna dela</t>
  </si>
  <si>
    <t>V./ Ostala dela</t>
  </si>
  <si>
    <t>ČRPALIŠČE SKUPAJ:</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</si>
  <si>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</si>
  <si>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</si>
  <si>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</si>
  <si>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</si>
  <si>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</si>
  <si>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</si>
  <si>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</si>
  <si>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</si>
  <si>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J. C. DN 80mm z navarjenima prirobnicama, l=2x2050mm</t>
  </si>
  <si>
    <t>- nepovratni kroglični ventil DN 80mm</t>
  </si>
  <si>
    <t>- ZASUN DN 80mm vključno s kolesom</t>
  </si>
  <si>
    <t>- Q 90° DN 80mm</t>
  </si>
  <si>
    <t>- "hlačni" T odcep DN 80mm</t>
  </si>
  <si>
    <t>- FF kos DN 80mm, l=400mm</t>
  </si>
  <si>
    <t>- FF kos DN 80mm, l=600mm</t>
  </si>
  <si>
    <t>- FFR kos DN 80/200mm, l=300mm</t>
  </si>
  <si>
    <t>-univerzalna spojka  s prirobnico za prehod iz J.C. DN 200/3mm na PP DN 200mm</t>
  </si>
  <si>
    <t>Dobava, transport in vgradnja podesta 1750x600mm vključno z vsemi pritrdilnimi materiali</t>
  </si>
  <si>
    <t>V./ OSTALA DELA</t>
  </si>
  <si>
    <t>OPOMBA: Druga ostala dela zajeta v popisu kanal s tlačnim vodom</t>
  </si>
  <si>
    <t>V./1</t>
  </si>
  <si>
    <t>Prevzem dokumentacije in preučitev PZI projekta, priprava gradbišča, transport materialov in osebja, zavarovanje gradbišča</t>
  </si>
  <si>
    <t>kpl.</t>
  </si>
  <si>
    <t>SKUPAJ</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</si>
  <si>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</si>
  <si>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</si>
  <si>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</si>
  <si>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</si>
  <si>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</si>
  <si>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</si>
  <si>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</si>
  <si>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</si>
  <si>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</si>
  <si>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</si>
  <si>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</si>
  <si>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</si>
  <si>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</si>
  <si>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</si>
  <si>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</si>
  <si>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</si>
  <si>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</si>
  <si>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</si>
  <si>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</si>
  <si>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</si>
  <si>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</si>
  <si>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2,7-4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</si>
  <si>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</si>
  <si>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</si>
  <si>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</si>
  <si>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</si>
  <si>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</si>
  <si>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</si>
  <si>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</si>
  <si>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</si>
  <si>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</si>
  <si>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</si>
  <si>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</si>
  <si>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</si>
  <si>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</si>
  <si>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</si>
  <si>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</si>
  <si>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</si>
  <si>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</si>
  <si>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</si>
  <si>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</si>
  <si>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1 x NO, kot npr.: LA301013N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</si>
  <si>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</si>
  <si>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</si>
  <si>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</si>
  <si>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</si>
  <si>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</si>
  <si>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</si>
  <si>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</si>
  <si>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</si>
  <si>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</si>
  <si>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</si>
  <si>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</si>
  <si>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</si>
  <si>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ZMXi120CQU1L1D3</t>
  </si>
  <si>
    <t>kom.</t>
  </si>
  <si>
    <t>Varovalčno podnožje HVL 00-3p M8 M8-P</t>
  </si>
  <si>
    <t>Varovalni vložek NV/50A</t>
  </si>
  <si>
    <t>Varovalni vložek NV/20A</t>
  </si>
  <si>
    <t>Prenapetostni odvodnik PROTEC B2S 12.5/275</t>
  </si>
  <si>
    <t>Prenapetostni odvodnik MOSIPO P1 15/275 kA/V</t>
  </si>
  <si>
    <t>3-polni NN ločilnik MOSDORFER tip ISO-LTS-00-160A</t>
  </si>
  <si>
    <t>Dobava in polaganje kabla E-AY2Y-J 4x70SM+1,5RE mm2</t>
  </si>
  <si>
    <t>Dobava in polaganje ščitnikov GAL</t>
  </si>
  <si>
    <t>Dobava in polaganje traku RH1 30 x 3,5 mm</t>
  </si>
  <si>
    <t>Dobava in polaganje opozorilnega traku z napisom ELEKTRIKA</t>
  </si>
  <si>
    <t xml:space="preserve">Izkop kabelskega jarka 0,4 x 0,9 m, komplet z izdelavo posteljice za kabel ter zasutje in povrnite v prvotno stanje </t>
  </si>
  <si>
    <t xml:space="preserve">Vgradnja opreme na mestu priključitve-NN drog </t>
  </si>
  <si>
    <t>Priklop kabla</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</si>
  <si>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</si>
  <si>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</si>
  <si>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</si>
  <si>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</si>
  <si>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</si>
  <si>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</si>
  <si>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</si>
  <si>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</si>
  <si>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</si>
  <si>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</si>
  <si>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</si>
  <si>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</si>
  <si>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</si>
  <si>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</si>
  <si>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</si>
  <si>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</si>
  <si>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</si>
  <si>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</si>
  <si>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</si>
  <si>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</si>
  <si>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</si>
  <si>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</si>
  <si>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</si>
  <si>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</si>
  <si>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t>KANALIZACIJA - KANAL 8-01</t>
  </si>
  <si>
    <t>KANAL 8-01 SKUPAJ:</t>
  </si>
  <si>
    <t>ČRPALIŠČE Č2 SKUPAJ:</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</si>
  <si>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</si>
  <si>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</si>
  <si>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V./</t>
  </si>
  <si>
    <t>VI./</t>
  </si>
  <si>
    <t>ELEKLTROINSTALACIJE IN ELEKTRIČNA OPREMA</t>
  </si>
  <si>
    <t>VI./a. PRIPRAVLJALNA DELA</t>
  </si>
  <si>
    <t>VI.a./1</t>
  </si>
  <si>
    <t>VI./a.</t>
  </si>
  <si>
    <t>VI./b. GROBA INSTALACIJSKA DELA</t>
  </si>
  <si>
    <t>VI./b./1</t>
  </si>
  <si>
    <t>VI./b./2</t>
  </si>
  <si>
    <t>VI./b./3</t>
  </si>
  <si>
    <t>VI./b./4</t>
  </si>
  <si>
    <t>VI./b./5</t>
  </si>
  <si>
    <t>VI./b.</t>
  </si>
  <si>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</si>
  <si>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</si>
  <si>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</si>
  <si>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</si>
  <si>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</si>
  <si>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</si>
  <si>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</si>
  <si>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</si>
  <si>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</si>
  <si>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</si>
  <si>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</si>
  <si>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</si>
  <si>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</si>
  <si>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</si>
  <si>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</si>
  <si>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</si>
  <si>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</si>
  <si>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</si>
  <si>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</si>
  <si>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</si>
  <si>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</si>
  <si>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</si>
  <si>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</si>
  <si>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</si>
  <si>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</si>
  <si>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</si>
  <si>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</si>
  <si>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</si>
  <si>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</si>
  <si>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</si>
  <si>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</si>
  <si>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</si>
  <si>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</si>
  <si>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</si>
  <si>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</si>
  <si>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</si>
  <si>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</si>
  <si>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</si>
  <si>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</si>
  <si>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</si>
  <si>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</si>
  <si>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</si>
  <si>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</si>
  <si>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</si>
  <si>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</si>
  <si>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</si>
  <si>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</si>
  <si>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</si>
  <si>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</si>
  <si>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</si>
  <si>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</si>
  <si>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</si>
  <si>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</si>
  <si>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</si>
  <si>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</si>
  <si>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</si>
  <si>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</si>
  <si>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</si>
  <si>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</si>
  <si>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</si>
  <si>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</si>
  <si>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</si>
  <si>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</si>
  <si>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</si>
  <si>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</si>
  <si>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</si>
  <si>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</si>
  <si>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</si>
  <si>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</si>
  <si>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</si>
  <si>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</si>
  <si>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</si>
  <si>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</si>
  <si>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</si>
  <si>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</si>
  <si>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</si>
  <si>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</si>
  <si>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</si>
  <si>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</si>
  <si>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</si>
  <si>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</si>
  <si>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</si>
  <si>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</si>
  <si>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</si>
  <si>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</si>
  <si>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</si>
  <si>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</si>
  <si>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</si>
  <si>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</si>
  <si>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</si>
  <si>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</si>
  <si>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</si>
  <si>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</si>
  <si>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</si>
  <si>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</si>
  <si>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</si>
  <si>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</si>
  <si>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</si>
  <si>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</si>
  <si>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</si>
  <si>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</si>
  <si>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</si>
  <si>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</si>
  <si>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</si>
  <si>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</si>
  <si>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</si>
  <si>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</si>
  <si>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</si>
  <si>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</si>
  <si>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</si>
  <si>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</si>
  <si>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</si>
  <si>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</si>
  <si>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</si>
  <si>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ELEKLTROINSTALACIJE IN ELEKTRIČNA OPREMA SKUPAJ</t>
  </si>
  <si>
    <t>OBJEKT: PODPROJEKT št. 8 -Odvod komunalnih odpadnih in padavinskih vod v delu naselja Začret – IV. Faza</t>
  </si>
  <si>
    <t>PODPROJEKT št. 8 SKUPAJ brez DDV:</t>
  </si>
  <si>
    <t xml:space="preserve">SKUPAJ </t>
  </si>
  <si>
    <t>Izkop in odvoz obstoječega tampona in zemlje do deb. 50 cm na začasno deponijo - material predviden za zasip</t>
  </si>
  <si>
    <r>
      <t>Strojni izkop jarka v zemljini III</t>
    </r>
    <r>
      <rPr>
        <sz val="10"/>
        <rFont val="Arial"/>
        <family val="2"/>
        <charset val="238"/>
      </rPr>
      <t xml:space="preserve">. - IV. ktg, vertikalni z razpiranjem in nalaganjem na vozilo ter odvozom na gradbiščno deponijo, vključno s stroški deponiranja.          </t>
    </r>
  </si>
  <si>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</si>
  <si>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št. 8</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</si>
  <si>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 Podprojekta št. 8.</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</si>
  <si>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št. 8.</t>
    </r>
  </si>
  <si>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</si>
  <si>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</si>
  <si>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Izdelava meritev zbitosti tampona in zasipa z izdelavo končnega poročila s strani pooblaščene organizacije.</t>
  </si>
  <si>
    <t>Tlačni preizkus tesnosti cevovoda skladno s SIST EN 1610, ki ga izvede pooblaščen akreditiran laboratorij, z izdelavo poročila, PP DN 200mm</t>
  </si>
  <si>
    <r>
      <t xml:space="preserve">Izdelava PID-a ter dokazila o zanesljivosti objekta. Investitorju je potrebno predati dokumentacijo v </t>
    </r>
    <r>
      <rPr>
        <b/>
        <sz val="10"/>
        <rFont val="Arial"/>
        <family val="2"/>
        <charset val="238"/>
      </rPr>
      <t>treh izvodih, za kanal in črpališče</t>
    </r>
  </si>
  <si>
    <t>Dobava, transport in vgradnja karabin lestve z izvlečnim drogom, dolžine l=3.00m</t>
  </si>
  <si>
    <t xml:space="preserve">Dobava, transport ter strojno-ročni obsip cevi v coni cevovoda z dobro vezljivim, dobavljenim peščenim materialom (4-8mm) skladno s standardom SIST EN-1610, do višine 15 cm nad cevjo, z utrjevanjem do zbitosti (97% SPP)         </t>
  </si>
  <si>
    <t>Krmilno zaščitni rele mini FGP413 - samo vgradnja</t>
  </si>
  <si>
    <t>Dobava, transport in vgradnja peščenega vezljivega materiala v bankino cestišča širine 0,5 m</t>
  </si>
  <si>
    <t xml:space="preserve">Asfaltiranje vozišča v sestavi:                                           3 cm AC 8  surf B50/70 A4                                       </t>
  </si>
  <si>
    <t>Asfaltiranje vozišča v sestavi:                                           6 cm AC 22 base B50/70 A4</t>
  </si>
  <si>
    <t>Dobava, transport in vgradnja montažno revizijskega in kaskadno priključnega črpalnega jaška iz AB elementov 2000x2000mm  za črpališče Č2, višine 5,15m, vključno s krovno in temeljno ploščo, priključitev proj. kanala PP DN 200mm, vključno z muldami, vtoki in iztoki, podložnim betonom C 12/15 (višina kaskad in kote priključevanja razvidne iz vzdolžnih profilov ter detajla jaška)</t>
  </si>
  <si>
    <t>Tlačni preizkus tesnosti črpališča skladno s SIST EN 1610, ki ga izvede pooblaščen akreditiran laboratorij, z izdelavo poročila. ABC 2000x2000mm</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</si>
  <si>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charset val="238"/>
      </rPr>
      <t>Qč= 5,0 l/s, Hč= 3.31mVS</t>
    </r>
  </si>
  <si>
    <t>Dobava, transport in vgraditev med betoniranjem vstopnega jaška, okvirja  z vodotesnim povoznim pokrovom z dvižnim mehanizmom iz plinskih vzmeti iz nerjaveče pločevine na zaklep za odprtino 1000/1100 mm, nosilnosti 400kN (Č2)</t>
  </si>
  <si>
    <t>Dobava, transport in vgraditev med betoniranjem vstopnega jaška, okvirja  z vodotesnim povoznim pokrovom z dvižnim mehanizmom iz plinskih cevi iz nerjaveče pločevine na zaklep za odprtino 800/800 mm, nosilnosti 400kN (Č2)</t>
  </si>
  <si>
    <t>Dobava, transport in vgradnja zračnika DN 100mm z mrežo proti mrčesu in zaščitne kape,  dolžine l=1500mm</t>
  </si>
  <si>
    <t>Dobava, transport in vgradnja fazonskega odcepnega T kosa PP DN 250/160mm, za hišni priključek</t>
  </si>
  <si>
    <t>III./8</t>
  </si>
  <si>
    <t>Geodetski načrt izvedenega novega stanja zemljišča in novozgrajenih objektov na zeljišču.</t>
  </si>
  <si>
    <t>kos</t>
  </si>
  <si>
    <t>VI./2</t>
  </si>
  <si>
    <t>V./3</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</si>
  <si>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</si>
  <si>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</si>
  <si>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Dobava in vgradnja kovinskega stenskega oprijemala za roke in vstopnih klinov za sestop iz kovinskega podesta v dno jaška. Globina sestopa 175 cm. Oprijemalo: cev fi 48 mm, dolžine 50 cm, vključno z dvema stenskima nosilcema. Vstopni klin: pohištveni profil širine 35cm, dodatna nastopna ploskev iz pločevine s solzasto površino; vijačeno v steno AB jaška s sidrnimi vijaki M10. Vsi elementi iz nerjavnega jekla AISI304.</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</si>
  <si>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</si>
  <si>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</si>
  <si>
    <t xml:space="preserve">VI./ Elektroinstalacije in električna oprema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</si>
</sst>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vertAlign val="superscript"/>
      <sz val="10"/>
      <name val="Arial"/>
      <family val="2"/>
    </font>
    <font>
      <b/>
      <i/>
      <sz val="10"/>
      <name val="Arial"/>
      <family val="2"/>
      <charset val="238"/>
    </font>
    <font>
      <sz val="12"/>
      <name val="Arial"/>
      <family val="2"/>
      <charset val="238"/>
    </font>
    <font>
      <b/>
      <sz val="10"/>
      <name val="Arial"/>
      <family val="2"/>
      <charset val="238"/>
    </font>
    <font>
      <sz val="10"/>
      <color rgb="FFFF0000"/>
      <name val="Arial"/>
      <family val="2"/>
    </font>
    <font>
      <b/>
      <sz val="10"/>
      <color rgb="FFFF0000"/>
      <name val="Arial"/>
      <family val="2"/>
    </font>
    <font>
      <b/>
      <i/>
      <sz val="11"/>
      <name val="Arial"/>
      <family val="2"/>
      <charset val="238"/>
    </font>
    <font>
      <sz val="10"/>
      <color theme="1"/>
      <name val="Arial"/>
      <family val="2"/>
      <charset val="238"/>
    </font>
    <font>
      <sz val="10"/>
      <color indexed="8"/>
      <name val="Arial"/>
      <family val="2"/>
      <charset val="238"/>
    </font>
    <font>
      <sz val="8"/>
      <name val="Arial"/>
      <family val="2"/>
      <charset val="238"/>
    </font>
    <font>
      <sz val="10"/>
      <color rgb="FFFF0000"/>
      <name val="Arial"/>
      <family val="2"/>
      <charset val="238"/>
    </font>
    <font>
      <b/>
      <sz val="11"/>
      <name val="Arial"/>
      <family val="2"/>
      <charset val="238"/>
    </font>
    <font>
      <sz val="12"/>
      <name val="Courier"/>
      <family val="3"/>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58">
    <xf numFmtId="0" fontId="0"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6" fontId="11" fillId="0" borderId="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ill="0" applyBorder="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1" fillId="0" borderId="0"/>
    <xf numFmtId="166" fontId="11" fillId="0" borderId="0"/>
    <xf numFmtId="0" fontId="13" fillId="0" borderId="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6" fillId="9" borderId="0" applyNumberFormat="0" applyBorder="0" applyAlignment="0" applyProtection="0"/>
    <xf numFmtId="0" fontId="17" fillId="21" borderId="18" applyNumberFormat="0" applyAlignment="0" applyProtection="0"/>
    <xf numFmtId="0" fontId="18"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13" fillId="23" borderId="22"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7" borderId="0" applyNumberFormat="0" applyBorder="0" applyAlignment="0" applyProtection="0"/>
    <xf numFmtId="0" fontId="25" fillId="0" borderId="23" applyNumberFormat="0" applyFill="0" applyAlignment="0" applyProtection="0"/>
    <xf numFmtId="0" fontId="26" fillId="28" borderId="24" applyNumberFormat="0" applyAlignment="0" applyProtection="0"/>
    <xf numFmtId="0" fontId="27" fillId="21" borderId="25" applyNumberFormat="0" applyAlignment="0" applyProtection="0"/>
    <xf numFmtId="0" fontId="28" fillId="8" borderId="0" applyNumberFormat="0" applyBorder="0" applyAlignment="0" applyProtection="0"/>
    <xf numFmtId="0" fontId="12" fillId="0" borderId="0"/>
    <xf numFmtId="0" fontId="29" fillId="12" borderId="25" applyNumberFormat="0" applyAlignment="0" applyProtection="0"/>
    <xf numFmtId="0" fontId="30" fillId="0" borderId="26" applyNumberFormat="0" applyFill="0" applyAlignment="0" applyProtection="0"/>
    <xf numFmtId="164" fontId="9" fillId="0" borderId="0" applyFont="0" applyFill="0" applyBorder="0" applyAlignment="0" applyProtection="0"/>
    <xf numFmtId="4" fontId="31" fillId="0" borderId="0"/>
    <xf numFmtId="166" fontId="11" fillId="0" borderId="0"/>
    <xf numFmtId="164" fontId="6" fillId="0" borderId="0" applyFont="0" applyFill="0" applyBorder="0" applyAlignment="0" applyProtection="0"/>
    <xf numFmtId="167" fontId="32" fillId="0" borderId="0"/>
    <xf numFmtId="0" fontId="14" fillId="0" borderId="0"/>
    <xf numFmtId="0" fontId="33" fillId="0" borderId="0"/>
    <xf numFmtId="167" fontId="32" fillId="0" borderId="0"/>
    <xf numFmtId="9" fontId="6" fillId="0" borderId="0" applyFont="0" applyFill="0" applyBorder="0" applyAlignment="0" applyProtection="0"/>
    <xf numFmtId="168" fontId="12" fillId="0" borderId="0" applyFill="0" applyBorder="0" applyAlignment="0" applyProtection="0"/>
    <xf numFmtId="166" fontId="34" fillId="0" borderId="0"/>
    <xf numFmtId="166" fontId="11" fillId="0" borderId="0"/>
    <xf numFmtId="0" fontId="31" fillId="0" borderId="0"/>
    <xf numFmtId="0" fontId="6" fillId="0" borderId="0"/>
    <xf numFmtId="164" fontId="6" fillId="0" borderId="0" applyFont="0" applyFill="0" applyBorder="0" applyAlignment="0" applyProtection="0"/>
    <xf numFmtId="166" fontId="11" fillId="0" borderId="0"/>
    <xf numFmtId="0" fontId="5" fillId="0" borderId="0"/>
    <xf numFmtId="0" fontId="9" fillId="0" borderId="0"/>
    <xf numFmtId="164" fontId="6" fillId="0" borderId="0" applyFont="0" applyFill="0" applyBorder="0" applyAlignment="0" applyProtection="0"/>
    <xf numFmtId="44" fontId="13" fillId="0" borderId="0" applyFont="0" applyFill="0" applyBorder="0" applyAlignment="0" applyProtection="0"/>
    <xf numFmtId="0" fontId="6" fillId="0" borderId="0"/>
    <xf numFmtId="0" fontId="6" fillId="0" borderId="0"/>
    <xf numFmtId="166" fontId="11" fillId="0" borderId="0"/>
    <xf numFmtId="0" fontId="6" fillId="0" borderId="0"/>
    <xf numFmtId="166" fontId="11" fillId="0" borderId="0"/>
    <xf numFmtId="166" fontId="11" fillId="0" borderId="0"/>
    <xf numFmtId="166" fontId="34" fillId="0" borderId="0"/>
    <xf numFmtId="0" fontId="31" fillId="0" borderId="0"/>
    <xf numFmtId="0" fontId="13" fillId="0" borderId="0"/>
    <xf numFmtId="0" fontId="6" fillId="0" borderId="0"/>
    <xf numFmtId="0" fontId="6" fillId="0" borderId="0"/>
    <xf numFmtId="0" fontId="6" fillId="0" borderId="0"/>
    <xf numFmtId="0" fontId="6" fillId="0" borderId="0"/>
    <xf numFmtId="167"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3" fillId="0" borderId="0" applyFont="0" applyFill="0" applyBorder="0" applyAlignment="0" applyProtection="0"/>
    <xf numFmtId="9" fontId="6" fillId="0" borderId="0" applyFont="0" applyFill="0" applyBorder="0" applyAlignment="0" applyProtection="0"/>
    <xf numFmtId="0" fontId="7" fillId="30" borderId="30" applyNumberFormat="0" applyFont="0" applyAlignment="0" applyProtection="0"/>
    <xf numFmtId="16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164" fontId="6" fillId="0" borderId="0" applyFont="0" applyFill="0" applyBorder="0" applyAlignment="0" applyProtection="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6" fillId="0" borderId="0"/>
    <xf numFmtId="0" fontId="4" fillId="0" borderId="0"/>
    <xf numFmtId="0" fontId="35" fillId="0" borderId="0"/>
    <xf numFmtId="44" fontId="13" fillId="0" borderId="0" applyFont="0" applyFill="0" applyBorder="0" applyAlignment="0" applyProtection="0"/>
    <xf numFmtId="164" fontId="36" fillId="0" borderId="0" applyFont="0" applyFill="0" applyBorder="0" applyAlignment="0" applyProtection="0"/>
    <xf numFmtId="0" fontId="3" fillId="0" borderId="0"/>
    <xf numFmtId="0" fontId="3" fillId="0" borderId="0"/>
    <xf numFmtId="0" fontId="36" fillId="0" borderId="0"/>
    <xf numFmtId="44" fontId="1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2" fillId="0" borderId="0"/>
    <xf numFmtId="0" fontId="1" fillId="0" borderId="0"/>
    <xf numFmtId="44" fontId="13" fillId="0" borderId="0" applyFont="0" applyFill="0" applyBorder="0" applyAlignment="0" applyProtection="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1" fillId="0" borderId="0"/>
    <xf numFmtId="0" fontId="41" fillId="0" borderId="0" applyNumberFormat="0" applyFill="0" applyBorder="0" applyAlignment="0" applyProtection="0"/>
  </cellStyleXfs>
  <cellXfs count="467">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8" fillId="0" borderId="2" xfId="0" applyFont="1" applyBorder="1"/>
    <xf numFmtId="0" fontId="8" fillId="0" borderId="1" xfId="0" applyFont="1" applyBorder="1" applyAlignment="1">
      <alignment horizontal="center" vertical="top"/>
    </xf>
    <xf numFmtId="0" fontId="8" fillId="0" borderId="8" xfId="0" applyFont="1" applyBorder="1" applyAlignment="1">
      <alignment horizontal="center" vertical="top"/>
    </xf>
    <xf numFmtId="0" fontId="6" fillId="0" borderId="0" xfId="0" applyFont="1" applyFill="1" applyBorder="1"/>
    <xf numFmtId="0" fontId="8" fillId="0" borderId="2" xfId="0" applyFont="1" applyBorder="1" applyAlignment="1">
      <alignment horizontal="center"/>
    </xf>
    <xf numFmtId="2" fontId="8" fillId="0" borderId="2" xfId="0" applyNumberFormat="1" applyFont="1" applyBorder="1" applyAlignment="1">
      <alignment horizontal="center"/>
    </xf>
    <xf numFmtId="0" fontId="8" fillId="0" borderId="2" xfId="0" applyFont="1" applyFill="1" applyBorder="1"/>
    <xf numFmtId="0" fontId="8" fillId="0" borderId="14" xfId="0" applyFont="1" applyBorder="1" applyAlignment="1">
      <alignment horizontal="center" vertical="top"/>
    </xf>
    <xf numFmtId="0" fontId="8" fillId="0" borderId="15" xfId="0" applyFont="1" applyFill="1" applyBorder="1"/>
    <xf numFmtId="0" fontId="8" fillId="0" borderId="15" xfId="0" applyFont="1" applyBorder="1" applyAlignment="1">
      <alignment horizontal="center"/>
    </xf>
    <xf numFmtId="2" fontId="8" fillId="0" borderId="15" xfId="0" applyNumberFormat="1" applyFont="1" applyBorder="1" applyAlignment="1">
      <alignment horizontal="center"/>
    </xf>
    <xf numFmtId="0" fontId="8" fillId="0" borderId="15" xfId="0" applyFont="1" applyBorder="1"/>
    <xf numFmtId="0" fontId="8" fillId="0" borderId="9" xfId="0" applyFont="1" applyFill="1" applyBorder="1"/>
    <xf numFmtId="0" fontId="8" fillId="0" borderId="9" xfId="0" applyFont="1" applyBorder="1" applyAlignment="1">
      <alignment horizontal="center"/>
    </xf>
    <xf numFmtId="2" fontId="8" fillId="0" borderId="9" xfId="0" applyNumberFormat="1" applyFont="1" applyBorder="1" applyAlignment="1">
      <alignment horizontal="center"/>
    </xf>
    <xf numFmtId="0" fontId="8" fillId="0" borderId="9" xfId="0" applyFont="1" applyBorder="1"/>
    <xf numFmtId="44" fontId="8" fillId="0" borderId="6" xfId="0" applyNumberFormat="1" applyFont="1" applyBorder="1"/>
    <xf numFmtId="44" fontId="8" fillId="0" borderId="16" xfId="0" applyNumberFormat="1" applyFont="1" applyBorder="1"/>
    <xf numFmtId="44" fontId="8" fillId="0" borderId="10" xfId="0" applyNumberFormat="1" applyFont="1" applyBorder="1"/>
    <xf numFmtId="0" fontId="0" fillId="0" borderId="0" xfId="0"/>
    <xf numFmtId="0" fontId="0" fillId="0" borderId="0" xfId="0" applyAlignment="1">
      <alignment horizontal="center"/>
    </xf>
    <xf numFmtId="0" fontId="8" fillId="29" borderId="11" xfId="0" applyFont="1" applyFill="1" applyBorder="1" applyAlignment="1">
      <alignment horizontal="center"/>
    </xf>
    <xf numFmtId="0" fontId="8" fillId="29" borderId="12" xfId="0" applyFont="1" applyFill="1" applyBorder="1"/>
    <xf numFmtId="0" fontId="8" fillId="0" borderId="11" xfId="0" applyFont="1" applyFill="1" applyBorder="1" applyAlignment="1">
      <alignment horizontal="center"/>
    </xf>
    <xf numFmtId="0" fontId="8" fillId="0" borderId="12" xfId="0" applyFont="1" applyFill="1" applyBorder="1"/>
    <xf numFmtId="44" fontId="8" fillId="0" borderId="13" xfId="0" applyNumberFormat="1" applyFont="1" applyFill="1" applyBorder="1"/>
    <xf numFmtId="0" fontId="38" fillId="2" borderId="28" xfId="0" applyFont="1" applyFill="1" applyBorder="1" applyAlignment="1">
      <alignment horizontal="center" vertical="center"/>
    </xf>
    <xf numFmtId="2" fontId="38" fillId="2" borderId="28" xfId="0" applyNumberFormat="1" applyFont="1" applyFill="1" applyBorder="1" applyAlignment="1">
      <alignment horizontal="center" vertical="center"/>
    </xf>
    <xf numFmtId="49" fontId="38" fillId="2" borderId="27" xfId="0" applyNumberFormat="1" applyFont="1" applyFill="1" applyBorder="1" applyAlignment="1">
      <alignment horizontal="center" vertical="center" wrapText="1"/>
    </xf>
    <xf numFmtId="44" fontId="8" fillId="29" borderId="6" xfId="0" applyNumberFormat="1" applyFont="1" applyFill="1" applyBorder="1"/>
    <xf numFmtId="0" fontId="41" fillId="0" borderId="0" xfId="0" applyFont="1" applyAlignment="1">
      <alignment horizontal="center" vertical="top"/>
    </xf>
    <xf numFmtId="0" fontId="41" fillId="0" borderId="0" xfId="0" applyFont="1"/>
    <xf numFmtId="0" fontId="41" fillId="0" borderId="0" xfId="0" applyFont="1" applyAlignment="1">
      <alignment horizontal="center"/>
    </xf>
    <xf numFmtId="2" fontId="41" fillId="0" borderId="0" xfId="0" applyNumberFormat="1" applyFont="1" applyAlignment="1">
      <alignment horizontal="center"/>
    </xf>
    <xf numFmtId="0" fontId="8" fillId="29" borderId="1" xfId="0" applyFont="1" applyFill="1" applyBorder="1" applyAlignment="1">
      <alignment horizontal="center"/>
    </xf>
    <xf numFmtId="0" fontId="8" fillId="29" borderId="2" xfId="0" applyFont="1" applyFill="1" applyBorder="1"/>
    <xf numFmtId="0" fontId="41" fillId="0" borderId="0" xfId="0" applyFont="1" applyFill="1" applyBorder="1"/>
    <xf numFmtId="44" fontId="41" fillId="0" borderId="0" xfId="0" applyNumberFormat="1" applyFont="1"/>
    <xf numFmtId="49" fontId="38" fillId="6" borderId="1" xfId="0" applyNumberFormat="1" applyFont="1" applyFill="1" applyBorder="1" applyAlignment="1">
      <alignment horizontal="center" vertical="center"/>
    </xf>
    <xf numFmtId="49" fontId="38" fillId="4" borderId="1" xfId="0" applyNumberFormat="1" applyFont="1" applyFill="1" applyBorder="1" applyAlignment="1">
      <alignment horizontal="center" vertical="center"/>
    </xf>
    <xf numFmtId="49" fontId="38" fillId="5" borderId="1" xfId="0" applyNumberFormat="1" applyFont="1" applyFill="1" applyBorder="1" applyAlignment="1">
      <alignment horizontal="center" vertical="center"/>
    </xf>
    <xf numFmtId="0" fontId="8" fillId="0" borderId="0" xfId="0" applyFont="1" applyBorder="1"/>
    <xf numFmtId="0" fontId="8" fillId="0" borderId="4" xfId="0" applyFont="1" applyBorder="1"/>
    <xf numFmtId="0" fontId="8" fillId="0" borderId="0" xfId="0" applyFont="1" applyFill="1" applyBorder="1" applyAlignment="1">
      <alignment horizontal="center"/>
    </xf>
    <xf numFmtId="0" fontId="8" fillId="0" borderId="0" xfId="0" applyFont="1" applyFill="1" applyBorder="1"/>
    <xf numFmtId="44" fontId="8" fillId="0" borderId="0" xfId="0" applyNumberFormat="1" applyFont="1" applyFill="1" applyBorder="1"/>
    <xf numFmtId="44" fontId="8" fillId="0" borderId="51" xfId="0" applyNumberFormat="1" applyFont="1" applyBorder="1"/>
    <xf numFmtId="0" fontId="8" fillId="0" borderId="31" xfId="0" applyFont="1" applyBorder="1"/>
    <xf numFmtId="0" fontId="8" fillId="0" borderId="0" xfId="0" applyFont="1" applyBorder="1" applyAlignment="1">
      <alignment horizontal="center" vertical="top"/>
    </xf>
    <xf numFmtId="0" fontId="8" fillId="0" borderId="0" xfId="0" applyFont="1" applyBorder="1" applyAlignment="1">
      <alignment horizontal="center"/>
    </xf>
    <xf numFmtId="2" fontId="8" fillId="0" borderId="0" xfId="0" applyNumberFormat="1" applyFont="1" applyBorder="1" applyAlignment="1">
      <alignment horizontal="center"/>
    </xf>
    <xf numFmtId="0" fontId="8" fillId="0" borderId="0" xfId="0" applyFont="1"/>
    <xf numFmtId="0" fontId="8" fillId="29" borderId="2" xfId="0" applyFont="1" applyFill="1" applyBorder="1" applyAlignment="1">
      <alignment horizontal="center"/>
    </xf>
    <xf numFmtId="2" fontId="8" fillId="29" borderId="2" xfId="0" applyNumberFormat="1" applyFont="1" applyFill="1" applyBorder="1" applyAlignment="1">
      <alignment horizontal="center"/>
    </xf>
    <xf numFmtId="0" fontId="8" fillId="0" borderId="50" xfId="0" applyFont="1" applyBorder="1" applyAlignment="1">
      <alignment horizontal="center" vertical="top"/>
    </xf>
    <xf numFmtId="0" fontId="8" fillId="0" borderId="4" xfId="0" applyFont="1" applyBorder="1" applyAlignment="1">
      <alignment horizontal="center"/>
    </xf>
    <xf numFmtId="2" fontId="8" fillId="0" borderId="4" xfId="0" applyNumberFormat="1" applyFont="1" applyBorder="1" applyAlignment="1">
      <alignment horizontal="center"/>
    </xf>
    <xf numFmtId="0" fontId="8" fillId="0" borderId="52" xfId="0" applyFont="1" applyBorder="1" applyAlignment="1">
      <alignment horizontal="center" vertical="top"/>
    </xf>
    <xf numFmtId="0" fontId="8" fillId="0" borderId="31" xfId="0" applyFont="1" applyBorder="1" applyAlignment="1">
      <alignment horizontal="center"/>
    </xf>
    <xf numFmtId="2" fontId="8" fillId="0" borderId="31" xfId="0" applyNumberFormat="1" applyFont="1" applyBorder="1" applyAlignment="1">
      <alignment horizontal="center"/>
    </xf>
    <xf numFmtId="0" fontId="8" fillId="29" borderId="12" xfId="0" applyFont="1" applyFill="1" applyBorder="1" applyAlignment="1">
      <alignment horizontal="center"/>
    </xf>
    <xf numFmtId="2" fontId="8" fillId="29" borderId="12" xfId="0" applyNumberFormat="1" applyFont="1" applyFill="1" applyBorder="1" applyAlignment="1">
      <alignment horizontal="center"/>
    </xf>
    <xf numFmtId="2" fontId="8" fillId="0" borderId="0" xfId="0" applyNumberFormat="1" applyFont="1" applyFill="1" applyBorder="1" applyAlignment="1">
      <alignment horizontal="center"/>
    </xf>
    <xf numFmtId="0" fontId="8" fillId="0" borderId="12" xfId="0" applyFont="1" applyFill="1" applyBorder="1" applyAlignment="1">
      <alignment horizontal="center"/>
    </xf>
    <xf numFmtId="2" fontId="8" fillId="0" borderId="12" xfId="0" applyNumberFormat="1" applyFont="1" applyFill="1" applyBorder="1" applyAlignment="1">
      <alignment horizontal="center"/>
    </xf>
    <xf numFmtId="0" fontId="8" fillId="0" borderId="0" xfId="0" applyFont="1" applyFill="1"/>
    <xf numFmtId="0" fontId="8" fillId="0" borderId="50" xfId="0" applyFont="1" applyFill="1" applyBorder="1" applyAlignment="1">
      <alignment horizontal="center"/>
    </xf>
    <xf numFmtId="44" fontId="8" fillId="0" borderId="51" xfId="0" applyNumberFormat="1" applyFont="1" applyFill="1" applyBorder="1"/>
    <xf numFmtId="0" fontId="8" fillId="0" borderId="52" xfId="0" applyFont="1" applyFill="1" applyBorder="1" applyAlignment="1">
      <alignment horizontal="center"/>
    </xf>
    <xf numFmtId="44" fontId="8" fillId="0" borderId="53" xfId="0" applyNumberFormat="1" applyFont="1" applyFill="1" applyBorder="1"/>
    <xf numFmtId="0" fontId="45" fillId="0" borderId="4" xfId="0" applyFont="1" applyBorder="1"/>
    <xf numFmtId="0" fontId="45" fillId="0" borderId="31" xfId="0" applyFont="1" applyBorder="1"/>
    <xf numFmtId="49" fontId="42" fillId="0" borderId="0" xfId="0" applyNumberFormat="1" applyFont="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38" fillId="3" borderId="35" xfId="0" applyNumberFormat="1" applyFont="1" applyFill="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0" xfId="0" applyNumberFormat="1" applyFont="1" applyAlignment="1">
      <alignment horizontal="center" vertical="center"/>
    </xf>
    <xf numFmtId="0" fontId="42" fillId="0" borderId="0" xfId="0" applyFont="1" applyAlignment="1">
      <alignment horizontal="left" vertical="center"/>
    </xf>
    <xf numFmtId="0" fontId="6" fillId="0" borderId="7" xfId="0" applyFont="1" applyBorder="1" applyAlignment="1">
      <alignment horizontal="left" vertical="center" wrapText="1"/>
    </xf>
    <xf numFmtId="0" fontId="6" fillId="0" borderId="0" xfId="24" applyFont="1" applyFill="1" applyBorder="1" applyAlignment="1">
      <alignment horizontal="left" vertical="center" wrapText="1"/>
    </xf>
    <xf numFmtId="0" fontId="6" fillId="0" borderId="7" xfId="24" applyFont="1" applyFill="1" applyBorder="1" applyAlignment="1">
      <alignment horizontal="left" vertical="center" wrapText="1"/>
    </xf>
    <xf numFmtId="0" fontId="6" fillId="0" borderId="7" xfId="0" applyFont="1" applyBorder="1" applyAlignment="1">
      <alignment horizontal="left" vertical="center" wrapText="1" shrinkToFi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34" xfId="0" applyFont="1" applyBorder="1" applyAlignment="1">
      <alignment horizontal="center" vertical="center"/>
    </xf>
    <xf numFmtId="2" fontId="7" fillId="0" borderId="34" xfId="0" applyNumberFormat="1" applyFont="1" applyBorder="1" applyAlignment="1">
      <alignment horizontal="center" vertical="center"/>
    </xf>
    <xf numFmtId="0" fontId="7" fillId="0" borderId="7" xfId="0" applyFont="1" applyBorder="1" applyAlignment="1">
      <alignment horizontal="center" vertical="center"/>
    </xf>
    <xf numFmtId="2" fontId="7" fillId="0" borderId="7" xfId="0" applyNumberFormat="1" applyFont="1" applyBorder="1" applyAlignment="1">
      <alignment horizontal="center" vertical="center"/>
    </xf>
    <xf numFmtId="2" fontId="43" fillId="0" borderId="7" xfId="0" applyNumberFormat="1" applyFont="1" applyBorder="1" applyAlignment="1">
      <alignment horizontal="center" vertical="center"/>
    </xf>
    <xf numFmtId="0" fontId="7" fillId="0" borderId="7" xfId="26" applyFont="1" applyBorder="1" applyAlignment="1">
      <alignment horizontal="center" vertical="center"/>
    </xf>
    <xf numFmtId="0" fontId="38" fillId="3" borderId="35" xfId="0" applyFont="1" applyFill="1" applyBorder="1" applyAlignment="1">
      <alignment horizontal="center" vertical="center"/>
    </xf>
    <xf numFmtId="2" fontId="44" fillId="3" borderId="35" xfId="0" applyNumberFormat="1" applyFont="1" applyFill="1" applyBorder="1" applyAlignment="1">
      <alignment horizontal="center" vertical="center"/>
    </xf>
    <xf numFmtId="0" fontId="7" fillId="5" borderId="2" xfId="0" applyFont="1" applyFill="1" applyBorder="1" applyAlignment="1">
      <alignment horizontal="center" vertical="center"/>
    </xf>
    <xf numFmtId="2" fontId="43" fillId="5" borderId="2" xfId="0" applyNumberFormat="1" applyFont="1" applyFill="1" applyBorder="1" applyAlignment="1">
      <alignment horizontal="center" vertical="center"/>
    </xf>
    <xf numFmtId="0" fontId="7" fillId="0" borderId="17" xfId="0" applyFont="1" applyBorder="1" applyAlignment="1">
      <alignment horizontal="center" vertical="center"/>
    </xf>
    <xf numFmtId="2" fontId="43" fillId="0" borderId="17" xfId="0" applyNumberFormat="1" applyFont="1" applyBorder="1" applyAlignment="1">
      <alignment horizontal="center" vertical="center"/>
    </xf>
    <xf numFmtId="0" fontId="38" fillId="5" borderId="2" xfId="0" applyFont="1" applyFill="1" applyBorder="1" applyAlignment="1">
      <alignment horizontal="center" vertical="center"/>
    </xf>
    <xf numFmtId="2" fontId="44" fillId="5" borderId="2" xfId="0" applyNumberFormat="1" applyFont="1" applyFill="1" applyBorder="1" applyAlignment="1">
      <alignment horizontal="center" vertical="center"/>
    </xf>
    <xf numFmtId="0" fontId="38" fillId="3" borderId="0" xfId="0" applyFont="1" applyFill="1" applyBorder="1" applyAlignment="1">
      <alignment horizontal="center" vertical="center"/>
    </xf>
    <xf numFmtId="2" fontId="44" fillId="3" borderId="0" xfId="0" applyNumberFormat="1" applyFont="1" applyFill="1" applyBorder="1" applyAlignment="1">
      <alignment horizontal="center" vertical="center"/>
    </xf>
    <xf numFmtId="0" fontId="7" fillId="4" borderId="2" xfId="0" applyFont="1" applyFill="1" applyBorder="1" applyAlignment="1">
      <alignment horizontal="center" vertical="center"/>
    </xf>
    <xf numFmtId="2" fontId="43" fillId="4" borderId="2" xfId="0" applyNumberFormat="1" applyFont="1" applyFill="1" applyBorder="1" applyAlignment="1">
      <alignment horizontal="center" vertical="center"/>
    </xf>
    <xf numFmtId="2" fontId="43" fillId="0" borderId="34" xfId="0" applyNumberFormat="1" applyFont="1" applyBorder="1" applyAlignment="1">
      <alignment horizontal="center" vertical="center"/>
    </xf>
    <xf numFmtId="2" fontId="7" fillId="0" borderId="5" xfId="0" applyNumberFormat="1" applyFont="1" applyBorder="1" applyAlignment="1">
      <alignment horizontal="center" vertical="center"/>
    </xf>
    <xf numFmtId="0" fontId="38" fillId="4" borderId="2" xfId="0" applyFont="1" applyFill="1" applyBorder="1" applyAlignment="1">
      <alignment horizontal="center" vertical="center"/>
    </xf>
    <xf numFmtId="2" fontId="44" fillId="4" borderId="2" xfId="0" applyNumberFormat="1" applyFont="1" applyFill="1" applyBorder="1" applyAlignment="1">
      <alignment horizontal="center" vertical="center"/>
    </xf>
    <xf numFmtId="0" fontId="7" fillId="6" borderId="2" xfId="0" applyFont="1" applyFill="1" applyBorder="1" applyAlignment="1">
      <alignment horizontal="center" vertical="center"/>
    </xf>
    <xf numFmtId="2" fontId="43" fillId="6" borderId="2" xfId="0" applyNumberFormat="1" applyFont="1" applyFill="1" applyBorder="1" applyAlignment="1">
      <alignment horizontal="center" vertical="center"/>
    </xf>
    <xf numFmtId="0" fontId="38" fillId="6" borderId="2" xfId="0" applyFont="1" applyFill="1" applyBorder="1" applyAlignment="1">
      <alignment horizontal="center" vertical="center"/>
    </xf>
    <xf numFmtId="2" fontId="44" fillId="6" borderId="2" xfId="0" applyNumberFormat="1" applyFont="1" applyFill="1" applyBorder="1" applyAlignment="1">
      <alignment horizontal="center" vertical="center"/>
    </xf>
    <xf numFmtId="2" fontId="43" fillId="0" borderId="0" xfId="0" applyNumberFormat="1" applyFont="1" applyAlignment="1">
      <alignment horizontal="center" vertical="center"/>
    </xf>
    <xf numFmtId="44" fontId="7" fillId="0" borderId="0" xfId="0" applyNumberFormat="1" applyFont="1" applyAlignment="1">
      <alignment horizontal="center" vertical="center"/>
    </xf>
    <xf numFmtId="44" fontId="38" fillId="2" borderId="29" xfId="0" applyNumberFormat="1" applyFont="1" applyFill="1" applyBorder="1" applyAlignment="1">
      <alignment horizontal="center" vertical="center"/>
    </xf>
    <xf numFmtId="44" fontId="7" fillId="0" borderId="38" xfId="1" applyNumberFormat="1" applyFont="1" applyBorder="1" applyAlignment="1">
      <alignment horizontal="center" vertical="center"/>
    </xf>
    <xf numFmtId="44" fontId="7" fillId="0" borderId="33" xfId="1" applyNumberFormat="1" applyFont="1" applyBorder="1" applyAlignment="1">
      <alignment horizontal="center" vertical="center"/>
    </xf>
    <xf numFmtId="44" fontId="38" fillId="3" borderId="35" xfId="1" applyNumberFormat="1" applyFont="1" applyFill="1" applyBorder="1" applyAlignment="1">
      <alignment horizontal="center" vertical="center"/>
    </xf>
    <xf numFmtId="44" fontId="7" fillId="5" borderId="6" xfId="1" applyNumberFormat="1" applyFont="1" applyFill="1" applyBorder="1" applyAlignment="1">
      <alignment horizontal="center" vertical="center"/>
    </xf>
    <xf numFmtId="44" fontId="7" fillId="0" borderId="41" xfId="1" applyNumberFormat="1" applyFont="1" applyBorder="1" applyAlignment="1">
      <alignment horizontal="center" vertical="center"/>
    </xf>
    <xf numFmtId="44" fontId="38" fillId="5" borderId="6" xfId="1" applyNumberFormat="1" applyFont="1" applyFill="1" applyBorder="1" applyAlignment="1">
      <alignment horizontal="center" vertical="center"/>
    </xf>
    <xf numFmtId="44" fontId="38" fillId="4" borderId="6" xfId="0" applyNumberFormat="1" applyFont="1" applyFill="1" applyBorder="1" applyAlignment="1">
      <alignment horizontal="center" vertical="center"/>
    </xf>
    <xf numFmtId="44" fontId="7" fillId="3" borderId="33" xfId="1" applyNumberFormat="1" applyFont="1" applyFill="1" applyBorder="1" applyAlignment="1">
      <alignment horizontal="center" vertical="center"/>
    </xf>
    <xf numFmtId="44" fontId="38" fillId="4" borderId="6" xfId="1" applyNumberFormat="1" applyFont="1" applyFill="1" applyBorder="1" applyAlignment="1">
      <alignment horizontal="center" vertical="center"/>
    </xf>
    <xf numFmtId="44" fontId="7" fillId="6" borderId="6" xfId="1" applyNumberFormat="1" applyFont="1" applyFill="1" applyBorder="1" applyAlignment="1">
      <alignment horizontal="center" vertical="center"/>
    </xf>
    <xf numFmtId="44" fontId="38" fillId="6" borderId="6" xfId="1" applyNumberFormat="1" applyFont="1" applyFill="1" applyBorder="1" applyAlignment="1">
      <alignment horizontal="center" vertical="center"/>
    </xf>
    <xf numFmtId="0" fontId="42" fillId="2" borderId="28" xfId="0" applyFont="1" applyFill="1" applyBorder="1" applyAlignment="1">
      <alignment horizontal="center" vertical="center"/>
    </xf>
    <xf numFmtId="0" fontId="6" fillId="0" borderId="34" xfId="0" applyFont="1" applyBorder="1" applyAlignment="1">
      <alignment horizontal="left" vertical="center" wrapText="1"/>
    </xf>
    <xf numFmtId="0" fontId="6" fillId="0" borderId="7" xfId="26" applyFont="1" applyBorder="1" applyAlignment="1">
      <alignment horizontal="left" vertical="center" wrapText="1"/>
    </xf>
    <xf numFmtId="0" fontId="42" fillId="3" borderId="35" xfId="0" applyFont="1" applyFill="1" applyBorder="1" applyAlignment="1">
      <alignment horizontal="left" vertical="center"/>
    </xf>
    <xf numFmtId="0" fontId="42" fillId="5" borderId="1" xfId="0" applyFont="1" applyFill="1" applyBorder="1" applyAlignment="1">
      <alignment horizontal="left" vertical="center"/>
    </xf>
    <xf numFmtId="0" fontId="40" fillId="0" borderId="17" xfId="0" applyFont="1" applyBorder="1" applyAlignment="1">
      <alignment horizontal="left" vertical="center" wrapText="1"/>
    </xf>
    <xf numFmtId="0" fontId="40" fillId="0" borderId="7" xfId="0" applyFont="1" applyBorder="1" applyAlignment="1">
      <alignment horizontal="left" vertical="center" wrapText="1"/>
    </xf>
    <xf numFmtId="0" fontId="42" fillId="5" borderId="43" xfId="0" applyFont="1" applyFill="1" applyBorder="1" applyAlignment="1">
      <alignment horizontal="left" vertical="center"/>
    </xf>
    <xf numFmtId="0" fontId="42" fillId="3" borderId="0" xfId="0" applyFont="1" applyFill="1" applyBorder="1" applyAlignment="1">
      <alignment horizontal="left" vertical="center"/>
    </xf>
    <xf numFmtId="0" fontId="42" fillId="4" borderId="1" xfId="0" applyFont="1" applyFill="1" applyBorder="1" applyAlignment="1">
      <alignment horizontal="left" vertical="center" wrapText="1"/>
    </xf>
    <xf numFmtId="0" fontId="40" fillId="0" borderId="34" xfId="0" applyFont="1" applyBorder="1" applyAlignment="1">
      <alignment horizontal="left" vertical="center" wrapText="1"/>
    </xf>
    <xf numFmtId="0" fontId="42" fillId="4" borderId="43" xfId="0" applyFont="1" applyFill="1" applyBorder="1" applyAlignment="1">
      <alignment horizontal="left" vertical="center"/>
    </xf>
    <xf numFmtId="0" fontId="42" fillId="6" borderId="1" xfId="0" applyFont="1" applyFill="1" applyBorder="1" applyAlignment="1">
      <alignment horizontal="left" vertical="center"/>
    </xf>
    <xf numFmtId="0" fontId="42" fillId="6" borderId="43" xfId="0" applyFont="1" applyFill="1" applyBorder="1" applyAlignment="1">
      <alignment horizontal="left" vertical="center"/>
    </xf>
    <xf numFmtId="0" fontId="6" fillId="0" borderId="0" xfId="0" applyFont="1" applyAlignment="1">
      <alignment horizontal="left" vertical="center"/>
    </xf>
    <xf numFmtId="49" fontId="38" fillId="31" borderId="1" xfId="0" applyNumberFormat="1" applyFont="1" applyFill="1" applyBorder="1" applyAlignment="1">
      <alignment horizontal="center" vertical="center"/>
    </xf>
    <xf numFmtId="0" fontId="38" fillId="31" borderId="43" xfId="0" applyFont="1" applyFill="1" applyBorder="1" applyAlignment="1">
      <alignment horizontal="left" vertical="center"/>
    </xf>
    <xf numFmtId="0" fontId="38" fillId="31" borderId="2" xfId="0" applyFont="1" applyFill="1" applyBorder="1" applyAlignment="1">
      <alignment horizontal="center" vertical="center"/>
    </xf>
    <xf numFmtId="2" fontId="38" fillId="31" borderId="2" xfId="0" applyNumberFormat="1" applyFont="1" applyFill="1" applyBorder="1" applyAlignment="1">
      <alignment horizontal="center" vertical="center"/>
    </xf>
    <xf numFmtId="44" fontId="38" fillId="31" borderId="6" xfId="1" applyNumberFormat="1" applyFont="1" applyFill="1" applyBorder="1" applyAlignment="1">
      <alignment horizontal="center" vertical="center"/>
    </xf>
    <xf numFmtId="170" fontId="42" fillId="0" borderId="0" xfId="24" applyNumberFormat="1" applyFont="1" applyFill="1" applyBorder="1" applyAlignment="1">
      <alignment horizontal="left" vertical="center" wrapText="1"/>
    </xf>
    <xf numFmtId="44" fontId="8" fillId="0" borderId="54" xfId="0" applyNumberFormat="1" applyFont="1" applyBorder="1"/>
    <xf numFmtId="49" fontId="42" fillId="32" borderId="1" xfId="0" applyNumberFormat="1" applyFont="1" applyFill="1" applyBorder="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44" fontId="6" fillId="0" borderId="0" xfId="0" applyNumberFormat="1" applyFont="1" applyAlignment="1">
      <alignment horizontal="center" vertical="center"/>
    </xf>
    <xf numFmtId="44" fontId="6" fillId="0" borderId="12" xfId="0" applyNumberFormat="1" applyFont="1" applyBorder="1" applyAlignment="1">
      <alignment horizontal="center" vertical="center"/>
    </xf>
    <xf numFmtId="49" fontId="42" fillId="2" borderId="27" xfId="0" applyNumberFormat="1" applyFont="1" applyFill="1" applyBorder="1" applyAlignment="1">
      <alignment horizontal="center" vertical="center" wrapText="1"/>
    </xf>
    <xf numFmtId="2" fontId="42" fillId="2" borderId="28" xfId="0" applyNumberFormat="1" applyFont="1" applyFill="1" applyBorder="1" applyAlignment="1">
      <alignment horizontal="center" vertical="center"/>
    </xf>
    <xf numFmtId="44" fontId="42" fillId="2" borderId="29" xfId="0" applyNumberFormat="1" applyFont="1" applyFill="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6" fillId="0" borderId="34" xfId="0" applyFont="1" applyBorder="1" applyAlignment="1">
      <alignment horizontal="center" vertical="center"/>
    </xf>
    <xf numFmtId="2" fontId="6" fillId="0" borderId="34" xfId="0" applyNumberFormat="1" applyFont="1" applyBorder="1" applyAlignment="1">
      <alignment horizontal="center" vertical="center"/>
    </xf>
    <xf numFmtId="44" fontId="6" fillId="0" borderId="34" xfId="1" applyNumberFormat="1" applyFont="1" applyBorder="1" applyAlignment="1">
      <alignment horizontal="center" vertical="center"/>
    </xf>
    <xf numFmtId="44" fontId="6" fillId="0" borderId="38" xfId="1" applyNumberFormat="1" applyFont="1" applyBorder="1" applyAlignment="1">
      <alignment horizontal="center" vertical="center"/>
    </xf>
    <xf numFmtId="0" fontId="42" fillId="3" borderId="35" xfId="0" applyFont="1" applyFill="1" applyBorder="1" applyAlignment="1">
      <alignment horizontal="center" vertical="center"/>
    </xf>
    <xf numFmtId="2" fontId="42" fillId="3" borderId="35" xfId="0" applyNumberFormat="1" applyFont="1" applyFill="1" applyBorder="1" applyAlignment="1">
      <alignment horizontal="center" vertical="center"/>
    </xf>
    <xf numFmtId="44" fontId="42" fillId="3" borderId="35" xfId="1" applyNumberFormat="1" applyFont="1" applyFill="1" applyBorder="1" applyAlignment="1">
      <alignment horizontal="center" vertical="center"/>
    </xf>
    <xf numFmtId="49" fontId="6" fillId="0" borderId="39" xfId="0" applyNumberFormat="1" applyFont="1" applyBorder="1" applyAlignment="1">
      <alignment horizontal="center" vertical="center"/>
    </xf>
    <xf numFmtId="0" fontId="6" fillId="5" borderId="2" xfId="0" applyFont="1" applyFill="1" applyBorder="1" applyAlignment="1">
      <alignment horizontal="center" vertical="center"/>
    </xf>
    <xf numFmtId="2" fontId="6" fillId="5" borderId="2" xfId="0" applyNumberFormat="1" applyFont="1" applyFill="1" applyBorder="1" applyAlignment="1">
      <alignment horizontal="center" vertical="center"/>
    </xf>
    <xf numFmtId="44" fontId="6" fillId="5" borderId="2" xfId="1" applyNumberFormat="1" applyFont="1" applyFill="1" applyBorder="1" applyAlignment="1">
      <alignment horizontal="center" vertical="center"/>
    </xf>
    <xf numFmtId="44" fontId="6" fillId="5" borderId="6" xfId="1" applyNumberFormat="1" applyFont="1" applyFill="1" applyBorder="1" applyAlignment="1">
      <alignment horizontal="center" vertical="center"/>
    </xf>
    <xf numFmtId="49" fontId="6" fillId="0" borderId="40" xfId="0" applyNumberFormat="1" applyFont="1" applyBorder="1" applyAlignment="1">
      <alignment horizontal="center" vertical="center"/>
    </xf>
    <xf numFmtId="0" fontId="6" fillId="0" borderId="17" xfId="0" applyFont="1" applyBorder="1" applyAlignment="1">
      <alignment horizontal="center" vertical="center"/>
    </xf>
    <xf numFmtId="2" fontId="6" fillId="0" borderId="17" xfId="0" applyNumberFormat="1" applyFont="1" applyBorder="1" applyAlignment="1">
      <alignment horizontal="center" vertical="center"/>
    </xf>
    <xf numFmtId="44" fontId="6" fillId="0" borderId="17" xfId="1" applyNumberFormat="1" applyFont="1" applyBorder="1" applyAlignment="1">
      <alignment horizontal="center" vertical="center"/>
    </xf>
    <xf numFmtId="44" fontId="6" fillId="0" borderId="41" xfId="1" applyNumberFormat="1" applyFont="1" applyBorder="1" applyAlignment="1">
      <alignment horizontal="center" vertical="center"/>
    </xf>
    <xf numFmtId="49" fontId="42" fillId="5" borderId="1" xfId="0" applyNumberFormat="1" applyFont="1" applyFill="1" applyBorder="1" applyAlignment="1">
      <alignment horizontal="center" vertical="center"/>
    </xf>
    <xf numFmtId="0" fontId="42" fillId="5" borderId="2" xfId="0" applyFont="1" applyFill="1" applyBorder="1" applyAlignment="1">
      <alignment horizontal="center" vertical="center"/>
    </xf>
    <xf numFmtId="2" fontId="42" fillId="5" borderId="2" xfId="0" applyNumberFormat="1" applyFont="1" applyFill="1" applyBorder="1" applyAlignment="1">
      <alignment horizontal="center" vertical="center"/>
    </xf>
    <xf numFmtId="44" fontId="42" fillId="5" borderId="2" xfId="1" applyNumberFormat="1" applyFont="1" applyFill="1" applyBorder="1" applyAlignment="1">
      <alignment horizontal="center" vertical="center"/>
    </xf>
    <xf numFmtId="44" fontId="42" fillId="5" borderId="6" xfId="1" applyNumberFormat="1" applyFont="1" applyFill="1" applyBorder="1" applyAlignment="1">
      <alignment horizontal="center" vertical="center"/>
    </xf>
    <xf numFmtId="49" fontId="42" fillId="3" borderId="35" xfId="0" applyNumberFormat="1" applyFont="1" applyFill="1" applyBorder="1" applyAlignment="1">
      <alignment horizontal="center" vertical="center"/>
    </xf>
    <xf numFmtId="0" fontId="42" fillId="3" borderId="0" xfId="0" applyFont="1" applyFill="1" applyAlignment="1">
      <alignment horizontal="center" vertical="center"/>
    </xf>
    <xf numFmtId="2" fontId="42" fillId="3" borderId="0" xfId="0" applyNumberFormat="1" applyFont="1" applyFill="1" applyAlignment="1">
      <alignment horizontal="center" vertical="center"/>
    </xf>
    <xf numFmtId="44" fontId="42" fillId="3" borderId="0" xfId="1" applyNumberFormat="1" applyFont="1" applyFill="1" applyBorder="1" applyAlignment="1">
      <alignment horizontal="center" vertical="center"/>
    </xf>
    <xf numFmtId="49" fontId="6" fillId="0" borderId="42" xfId="0" applyNumberFormat="1" applyFont="1" applyBorder="1" applyAlignment="1">
      <alignment horizontal="center" vertical="center"/>
    </xf>
    <xf numFmtId="0" fontId="6" fillId="4" borderId="2" xfId="0" applyFont="1" applyFill="1" applyBorder="1" applyAlignment="1">
      <alignment horizontal="center" vertical="center"/>
    </xf>
    <xf numFmtId="2" fontId="6" fillId="4" borderId="2" xfId="0" applyNumberFormat="1" applyFont="1" applyFill="1" applyBorder="1" applyAlignment="1">
      <alignment horizontal="center" vertical="center"/>
    </xf>
    <xf numFmtId="44" fontId="6" fillId="4" borderId="2" xfId="0" applyNumberFormat="1" applyFont="1" applyFill="1" applyBorder="1" applyAlignment="1">
      <alignment horizontal="center" vertical="center"/>
    </xf>
    <xf numFmtId="44" fontId="42" fillId="4" borderId="6" xfId="0" applyNumberFormat="1" applyFont="1" applyFill="1" applyBorder="1" applyAlignment="1">
      <alignment horizontal="center" vertical="center"/>
    </xf>
    <xf numFmtId="0" fontId="6" fillId="0" borderId="7" xfId="0" applyFont="1" applyBorder="1" applyAlignment="1">
      <alignment horizontal="center" vertical="center"/>
    </xf>
    <xf numFmtId="2" fontId="6" fillId="0" borderId="7" xfId="0" applyNumberFormat="1" applyFont="1" applyBorder="1" applyAlignment="1">
      <alignment horizontal="center" vertical="center"/>
    </xf>
    <xf numFmtId="44" fontId="6" fillId="0" borderId="7" xfId="0" applyNumberFormat="1" applyFont="1" applyBorder="1" applyAlignment="1">
      <alignment horizontal="center" vertical="center"/>
    </xf>
    <xf numFmtId="44" fontId="6" fillId="3" borderId="33" xfId="1" applyNumberFormat="1" applyFont="1" applyFill="1" applyBorder="1" applyAlignment="1">
      <alignment horizontal="center" vertical="center"/>
    </xf>
    <xf numFmtId="49" fontId="42" fillId="4" borderId="1" xfId="0" applyNumberFormat="1" applyFont="1" applyFill="1" applyBorder="1" applyAlignment="1">
      <alignment horizontal="center" vertical="center"/>
    </xf>
    <xf numFmtId="0" fontId="42" fillId="4" borderId="2" xfId="0" applyFont="1" applyFill="1" applyBorder="1" applyAlignment="1">
      <alignment horizontal="center" vertical="center"/>
    </xf>
    <xf numFmtId="2" fontId="42" fillId="4" borderId="2" xfId="0" applyNumberFormat="1" applyFont="1" applyFill="1" applyBorder="1" applyAlignment="1">
      <alignment horizontal="center" vertical="center"/>
    </xf>
    <xf numFmtId="44" fontId="42" fillId="4" borderId="2" xfId="1" applyNumberFormat="1" applyFont="1" applyFill="1" applyBorder="1" applyAlignment="1">
      <alignment horizontal="center" vertical="center"/>
    </xf>
    <xf numFmtId="44" fontId="42" fillId="4" borderId="6" xfId="1" applyNumberFormat="1" applyFont="1" applyFill="1" applyBorder="1" applyAlignment="1">
      <alignment horizontal="center" vertical="center"/>
    </xf>
    <xf numFmtId="49" fontId="42" fillId="0" borderId="35" xfId="0" applyNumberFormat="1" applyFont="1" applyBorder="1" applyAlignment="1">
      <alignment horizontal="center" vertical="center"/>
    </xf>
    <xf numFmtId="0" fontId="42" fillId="0" borderId="35" xfId="0" applyFont="1" applyBorder="1" applyAlignment="1">
      <alignment horizontal="center" vertical="center"/>
    </xf>
    <xf numFmtId="2" fontId="42" fillId="0" borderId="35" xfId="0" applyNumberFormat="1" applyFont="1" applyBorder="1" applyAlignment="1">
      <alignment horizontal="center" vertical="center"/>
    </xf>
    <xf numFmtId="44" fontId="42" fillId="0" borderId="35" xfId="1" applyNumberFormat="1" applyFont="1" applyFill="1" applyBorder="1" applyAlignment="1">
      <alignment horizontal="center" vertical="center"/>
    </xf>
    <xf numFmtId="49" fontId="6" fillId="0" borderId="44" xfId="0" applyNumberFormat="1" applyFont="1" applyBorder="1" applyAlignment="1">
      <alignment horizontal="center" vertical="center"/>
    </xf>
    <xf numFmtId="49" fontId="6" fillId="0" borderId="32" xfId="0" applyNumberFormat="1" applyFont="1" applyBorder="1" applyAlignment="1">
      <alignment horizontal="center" vertical="center"/>
    </xf>
    <xf numFmtId="44" fontId="6" fillId="0" borderId="7" xfId="1" applyNumberFormat="1" applyFont="1" applyBorder="1" applyAlignment="1">
      <alignment horizontal="center" vertical="center"/>
    </xf>
    <xf numFmtId="44" fontId="42" fillId="3" borderId="48" xfId="1" applyNumberFormat="1" applyFont="1" applyFill="1" applyBorder="1" applyAlignment="1">
      <alignment horizontal="center" vertical="center"/>
    </xf>
    <xf numFmtId="0" fontId="6" fillId="6" borderId="35" xfId="0" applyFont="1" applyFill="1" applyBorder="1" applyAlignment="1">
      <alignment horizontal="center" vertical="center"/>
    </xf>
    <xf numFmtId="2" fontId="6" fillId="6" borderId="35" xfId="0" applyNumberFormat="1" applyFont="1" applyFill="1" applyBorder="1" applyAlignment="1">
      <alignment horizontal="center" vertical="center"/>
    </xf>
    <xf numFmtId="44" fontId="6" fillId="6" borderId="35" xfId="1" applyNumberFormat="1" applyFont="1" applyFill="1" applyBorder="1" applyAlignment="1">
      <alignment horizontal="center" vertical="center"/>
    </xf>
    <xf numFmtId="44" fontId="6" fillId="6" borderId="48" xfId="1" applyNumberFormat="1" applyFont="1" applyFill="1" applyBorder="1" applyAlignment="1">
      <alignment horizontal="center" vertical="center"/>
    </xf>
    <xf numFmtId="2" fontId="6" fillId="0" borderId="7" xfId="36" applyNumberFormat="1" applyFont="1" applyBorder="1" applyAlignment="1">
      <alignment horizontal="center" vertical="center"/>
    </xf>
    <xf numFmtId="0" fontId="6" fillId="0" borderId="17" xfId="26" applyFont="1" applyBorder="1" applyAlignment="1">
      <alignment horizontal="center" vertical="center"/>
    </xf>
    <xf numFmtId="2" fontId="6" fillId="0" borderId="17" xfId="36" applyNumberFormat="1" applyFont="1" applyBorder="1" applyAlignment="1">
      <alignment horizontal="center" vertical="center"/>
    </xf>
    <xf numFmtId="44" fontId="6" fillId="0" borderId="46" xfId="1" applyNumberFormat="1" applyFont="1" applyBorder="1" applyAlignment="1">
      <alignment horizontal="center" vertical="center"/>
    </xf>
    <xf numFmtId="49" fontId="42" fillId="6" borderId="1" xfId="0" applyNumberFormat="1" applyFont="1" applyFill="1" applyBorder="1" applyAlignment="1">
      <alignment horizontal="center" vertical="center"/>
    </xf>
    <xf numFmtId="0" fontId="42" fillId="6" borderId="2" xfId="0" applyFont="1" applyFill="1" applyBorder="1" applyAlignment="1">
      <alignment horizontal="center" vertical="center"/>
    </xf>
    <xf numFmtId="2" fontId="42" fillId="6" borderId="2" xfId="0" applyNumberFormat="1" applyFont="1" applyFill="1" applyBorder="1" applyAlignment="1">
      <alignment horizontal="center" vertical="center"/>
    </xf>
    <xf numFmtId="44" fontId="42" fillId="6" borderId="2" xfId="1" applyNumberFormat="1" applyFont="1" applyFill="1" applyBorder="1" applyAlignment="1">
      <alignment horizontal="center" vertical="center"/>
    </xf>
    <xf numFmtId="44" fontId="42" fillId="6" borderId="6" xfId="1" applyNumberFormat="1" applyFont="1" applyFill="1" applyBorder="1" applyAlignment="1">
      <alignment horizontal="center" vertical="center"/>
    </xf>
    <xf numFmtId="49" fontId="6" fillId="0" borderId="0" xfId="0" applyNumberFormat="1" applyFont="1" applyAlignment="1">
      <alignment horizontal="center" vertical="center"/>
    </xf>
    <xf numFmtId="49" fontId="42" fillId="31" borderId="1" xfId="0" applyNumberFormat="1" applyFont="1" applyFill="1" applyBorder="1" applyAlignment="1">
      <alignment horizontal="center" vertical="center"/>
    </xf>
    <xf numFmtId="0" fontId="42" fillId="31" borderId="2" xfId="0" applyFont="1" applyFill="1" applyBorder="1" applyAlignment="1">
      <alignment horizontal="center" vertical="center"/>
    </xf>
    <xf numFmtId="2" fontId="42" fillId="31" borderId="2" xfId="0" applyNumberFormat="1" applyFont="1" applyFill="1" applyBorder="1" applyAlignment="1">
      <alignment horizontal="center" vertical="center"/>
    </xf>
    <xf numFmtId="44" fontId="42" fillId="31" borderId="2" xfId="1" applyNumberFormat="1" applyFont="1" applyFill="1" applyBorder="1" applyAlignment="1">
      <alignment horizontal="center" vertical="center"/>
    </xf>
    <xf numFmtId="44" fontId="42" fillId="31" borderId="6" xfId="1" applyNumberFormat="1" applyFont="1" applyFill="1" applyBorder="1" applyAlignment="1">
      <alignment horizontal="center" vertical="center"/>
    </xf>
    <xf numFmtId="0" fontId="6" fillId="0" borderId="7" xfId="15" applyFont="1" applyBorder="1" applyAlignment="1">
      <alignment horizontal="center" vertical="center"/>
    </xf>
    <xf numFmtId="0" fontId="47" fillId="0" borderId="7" xfId="15" applyFont="1" applyBorder="1" applyAlignment="1">
      <alignment horizontal="left" vertical="center" wrapText="1"/>
    </xf>
    <xf numFmtId="1" fontId="6" fillId="0" borderId="7" xfId="15" applyNumberFormat="1" applyFont="1" applyBorder="1" applyAlignment="1">
      <alignment horizontal="center" vertical="center"/>
    </xf>
    <xf numFmtId="0" fontId="6" fillId="0" borderId="7" xfId="15" applyFont="1" applyBorder="1" applyAlignment="1">
      <alignment horizontal="left" vertical="center" wrapText="1"/>
    </xf>
    <xf numFmtId="0" fontId="6" fillId="0" borderId="45" xfId="15" applyFont="1" applyBorder="1" applyAlignment="1">
      <alignment horizontal="center" vertical="center"/>
    </xf>
    <xf numFmtId="0" fontId="47" fillId="0" borderId="45" xfId="15" applyFont="1" applyBorder="1" applyAlignment="1">
      <alignment horizontal="left" vertical="center" wrapText="1"/>
    </xf>
    <xf numFmtId="1" fontId="6" fillId="0" borderId="45" xfId="15" applyNumberFormat="1" applyFont="1" applyBorder="1" applyAlignment="1">
      <alignment horizontal="center" vertical="center"/>
    </xf>
    <xf numFmtId="0" fontId="42" fillId="33" borderId="1" xfId="15" applyFont="1" applyFill="1" applyBorder="1" applyAlignment="1">
      <alignment horizontal="center" vertical="center"/>
    </xf>
    <xf numFmtId="0" fontId="42" fillId="33" borderId="2" xfId="15" applyFont="1" applyFill="1" applyBorder="1" applyAlignment="1">
      <alignment horizontal="left" vertical="center" wrapText="1"/>
    </xf>
    <xf numFmtId="0" fontId="42" fillId="33" borderId="2" xfId="15" applyFont="1" applyFill="1" applyBorder="1" applyAlignment="1">
      <alignment horizontal="center" vertical="center"/>
    </xf>
    <xf numFmtId="1" fontId="42" fillId="33" borderId="2" xfId="15" applyNumberFormat="1" applyFont="1" applyFill="1" applyBorder="1" applyAlignment="1">
      <alignment horizontal="center" vertical="center" wrapText="1"/>
    </xf>
    <xf numFmtId="2" fontId="42" fillId="33" borderId="2" xfId="15" applyNumberFormat="1" applyFont="1" applyFill="1" applyBorder="1" applyAlignment="1">
      <alignment horizontal="center" vertical="center"/>
    </xf>
    <xf numFmtId="44" fontId="42" fillId="33" borderId="6" xfId="15" applyNumberFormat="1" applyFont="1" applyFill="1" applyBorder="1" applyAlignment="1">
      <alignment horizontal="center" vertical="center"/>
    </xf>
    <xf numFmtId="0" fontId="42" fillId="33" borderId="27" xfId="15" applyFont="1" applyFill="1" applyBorder="1" applyAlignment="1">
      <alignment horizontal="center" vertical="center"/>
    </xf>
    <xf numFmtId="0" fontId="42" fillId="32" borderId="35" xfId="0" applyFont="1" applyFill="1" applyBorder="1" applyAlignment="1">
      <alignment horizontal="center" vertical="center"/>
    </xf>
    <xf numFmtId="2" fontId="42" fillId="32" borderId="35" xfId="0" applyNumberFormat="1" applyFont="1" applyFill="1" applyBorder="1" applyAlignment="1">
      <alignment horizontal="center" vertical="center"/>
    </xf>
    <xf numFmtId="44" fontId="42" fillId="32" borderId="35" xfId="0" applyNumberFormat="1" applyFont="1" applyFill="1" applyBorder="1" applyAlignment="1">
      <alignment horizontal="center" vertical="center"/>
    </xf>
    <xf numFmtId="44" fontId="42" fillId="32" borderId="48" xfId="0" applyNumberFormat="1" applyFont="1" applyFill="1" applyBorder="1" applyAlignment="1">
      <alignment horizontal="center" vertical="center"/>
    </xf>
    <xf numFmtId="0" fontId="6" fillId="0" borderId="45" xfId="15" applyFont="1" applyBorder="1" applyAlignment="1">
      <alignment horizontal="left" vertical="center" wrapText="1"/>
    </xf>
    <xf numFmtId="44" fontId="42" fillId="33" borderId="2" xfId="15" applyNumberFormat="1" applyFont="1" applyFill="1" applyBorder="1" applyAlignment="1">
      <alignment horizontal="center" vertical="center"/>
    </xf>
    <xf numFmtId="0" fontId="6" fillId="33" borderId="2" xfId="15" applyFont="1" applyFill="1" applyBorder="1" applyAlignment="1">
      <alignment horizontal="center" vertical="center"/>
    </xf>
    <xf numFmtId="1" fontId="6" fillId="33" borderId="2" xfId="15" applyNumberFormat="1" applyFont="1" applyFill="1" applyBorder="1" applyAlignment="1">
      <alignment horizontal="center" vertical="center"/>
    </xf>
    <xf numFmtId="44" fontId="6" fillId="33" borderId="2" xfId="15" applyNumberFormat="1" applyFont="1" applyFill="1" applyBorder="1" applyAlignment="1">
      <alignment horizontal="center" vertical="center"/>
    </xf>
    <xf numFmtId="44" fontId="6" fillId="0" borderId="0" xfId="0" applyNumberFormat="1" applyFont="1" applyBorder="1" applyAlignment="1">
      <alignment horizontal="center" vertical="center"/>
    </xf>
    <xf numFmtId="0" fontId="42" fillId="0" borderId="55" xfId="15" applyFont="1" applyBorder="1" applyAlignment="1">
      <alignment horizontal="center" vertical="center"/>
    </xf>
    <xf numFmtId="0" fontId="6" fillId="0" borderId="44" xfId="15" applyFont="1" applyBorder="1" applyAlignment="1">
      <alignment horizontal="center" vertical="center"/>
    </xf>
    <xf numFmtId="44" fontId="6" fillId="0" borderId="56" xfId="15" applyNumberFormat="1" applyFont="1" applyBorder="1" applyAlignment="1">
      <alignment horizontal="center" vertical="center"/>
    </xf>
    <xf numFmtId="0" fontId="42" fillId="0" borderId="0" xfId="15" applyFont="1" applyBorder="1" applyAlignment="1">
      <alignment horizontal="left" vertical="center" wrapText="1"/>
    </xf>
    <xf numFmtId="0" fontId="42" fillId="0" borderId="0" xfId="15" applyFont="1" applyBorder="1" applyAlignment="1">
      <alignment horizontal="center" vertical="center"/>
    </xf>
    <xf numFmtId="1" fontId="42" fillId="0" borderId="0" xfId="15" applyNumberFormat="1" applyFont="1" applyBorder="1" applyAlignment="1">
      <alignment horizontal="center" vertical="center" wrapText="1"/>
    </xf>
    <xf numFmtId="2" fontId="42" fillId="0" borderId="0" xfId="15" applyNumberFormat="1" applyFont="1" applyBorder="1" applyAlignment="1">
      <alignment horizontal="center" vertical="center"/>
    </xf>
    <xf numFmtId="2" fontId="42" fillId="0" borderId="57" xfId="15" applyNumberFormat="1" applyFont="1" applyBorder="1" applyAlignment="1">
      <alignment horizontal="center" vertical="center"/>
    </xf>
    <xf numFmtId="0" fontId="6" fillId="0" borderId="32" xfId="15" applyFont="1" applyBorder="1" applyAlignment="1">
      <alignment horizontal="center" vertical="center"/>
    </xf>
    <xf numFmtId="44" fontId="6" fillId="0" borderId="33" xfId="15" applyNumberFormat="1" applyFont="1" applyBorder="1" applyAlignment="1">
      <alignment horizontal="center" vertical="center"/>
    </xf>
    <xf numFmtId="44" fontId="42" fillId="0" borderId="0" xfId="15" applyNumberFormat="1" applyFont="1" applyBorder="1" applyAlignment="1">
      <alignment horizontal="center" vertical="center"/>
    </xf>
    <xf numFmtId="44" fontId="42" fillId="0" borderId="57" xfId="15" applyNumberFormat="1" applyFont="1" applyBorder="1" applyAlignment="1">
      <alignment horizontal="center" vertical="center"/>
    </xf>
    <xf numFmtId="0" fontId="6" fillId="0" borderId="55" xfId="15" applyFont="1" applyBorder="1" applyAlignment="1">
      <alignment horizontal="center" vertical="center"/>
    </xf>
    <xf numFmtId="0" fontId="6" fillId="0" borderId="0" xfId="15" applyFont="1" applyBorder="1" applyAlignment="1">
      <alignment horizontal="center" vertical="center"/>
    </xf>
    <xf numFmtId="1" fontId="6" fillId="0" borderId="0" xfId="15" applyNumberFormat="1" applyFont="1" applyBorder="1" applyAlignment="1">
      <alignment horizontal="center" vertical="center"/>
    </xf>
    <xf numFmtId="44" fontId="6" fillId="0" borderId="0" xfId="15" applyNumberFormat="1" applyFont="1" applyBorder="1" applyAlignment="1">
      <alignment horizontal="center" vertical="center"/>
    </xf>
    <xf numFmtId="0" fontId="47" fillId="0" borderId="17" xfId="15" applyFont="1" applyBorder="1" applyAlignment="1">
      <alignment horizontal="left" vertical="center" wrapText="1"/>
    </xf>
    <xf numFmtId="0" fontId="6" fillId="0" borderId="17" xfId="15" applyFont="1" applyBorder="1" applyAlignment="1">
      <alignment horizontal="center" vertical="center"/>
    </xf>
    <xf numFmtId="1" fontId="6" fillId="0" borderId="17" xfId="15" applyNumberFormat="1" applyFont="1" applyBorder="1" applyAlignment="1">
      <alignment horizontal="center" vertical="center"/>
    </xf>
    <xf numFmtId="44" fontId="6" fillId="0" borderId="41" xfId="15" applyNumberFormat="1" applyFont="1" applyBorder="1" applyAlignment="1">
      <alignment horizontal="center" vertical="center"/>
    </xf>
    <xf numFmtId="44" fontId="45" fillId="0" borderId="4" xfId="238" applyNumberFormat="1" applyFont="1" applyBorder="1" applyAlignment="1">
      <alignment horizontal="left" indent="3"/>
    </xf>
    <xf numFmtId="0" fontId="8" fillId="0" borderId="59" xfId="0" applyFont="1" applyFill="1" applyBorder="1" applyAlignment="1">
      <alignment horizontal="center"/>
    </xf>
    <xf numFmtId="0" fontId="8" fillId="0" borderId="3" xfId="0" applyFont="1" applyBorder="1" applyAlignment="1">
      <alignment horizontal="center" vertical="top"/>
    </xf>
    <xf numFmtId="0" fontId="45" fillId="0" borderId="4" xfId="0" applyFont="1" applyFill="1" applyBorder="1"/>
    <xf numFmtId="0" fontId="8" fillId="0" borderId="4" xfId="0" applyFont="1" applyFill="1" applyBorder="1" applyAlignment="1">
      <alignment horizontal="center"/>
    </xf>
    <xf numFmtId="2" fontId="8" fillId="0" borderId="4" xfId="0" applyNumberFormat="1" applyFont="1" applyFill="1" applyBorder="1" applyAlignment="1">
      <alignment horizontal="center"/>
    </xf>
    <xf numFmtId="0" fontId="8" fillId="0" borderId="4" xfId="0" applyFont="1" applyFill="1" applyBorder="1"/>
    <xf numFmtId="44" fontId="8" fillId="0" borderId="5" xfId="0" applyNumberFormat="1" applyFont="1" applyFill="1" applyBorder="1"/>
    <xf numFmtId="44" fontId="45" fillId="0" borderId="58" xfId="238" applyNumberFormat="1" applyFont="1" applyBorder="1" applyAlignment="1">
      <alignment horizontal="left" indent="3"/>
    </xf>
    <xf numFmtId="44" fontId="45" fillId="0" borderId="4" xfId="238" applyNumberFormat="1" applyFont="1" applyBorder="1" applyAlignment="1">
      <alignment horizontal="left" indent="3"/>
    </xf>
    <xf numFmtId="44" fontId="45" fillId="0" borderId="31" xfId="238" applyNumberFormat="1" applyFont="1" applyBorder="1" applyAlignment="1">
      <alignment horizontal="left" indent="3"/>
    </xf>
    <xf numFmtId="49" fontId="42" fillId="0" borderId="1" xfId="0" applyNumberFormat="1" applyFont="1" applyFill="1" applyBorder="1" applyAlignment="1">
      <alignment horizontal="center" vertical="center"/>
    </xf>
    <xf numFmtId="0" fontId="42" fillId="0" borderId="35" xfId="0" applyFont="1" applyFill="1" applyBorder="1" applyAlignment="1">
      <alignment horizontal="center" vertical="center"/>
    </xf>
    <xf numFmtId="2" fontId="42" fillId="0" borderId="35" xfId="0" applyNumberFormat="1" applyFont="1" applyFill="1" applyBorder="1" applyAlignment="1">
      <alignment horizontal="center" vertical="center"/>
    </xf>
    <xf numFmtId="44" fontId="42" fillId="0" borderId="35" xfId="0" applyNumberFormat="1" applyFont="1" applyFill="1" applyBorder="1" applyAlignment="1">
      <alignment horizontal="center" vertical="center"/>
    </xf>
    <xf numFmtId="44" fontId="42" fillId="0" borderId="48" xfId="0" applyNumberFormat="1" applyFont="1" applyFill="1" applyBorder="1" applyAlignment="1">
      <alignment horizontal="center" vertical="center"/>
    </xf>
    <xf numFmtId="44" fontId="45" fillId="0" borderId="58" xfId="238" applyNumberFormat="1" applyFont="1" applyBorder="1" applyAlignment="1"/>
    <xf numFmtId="44" fontId="45" fillId="0" borderId="4" xfId="238" applyNumberFormat="1" applyFont="1" applyBorder="1" applyAlignment="1"/>
    <xf numFmtId="44" fontId="45" fillId="0" borderId="31" xfId="238" applyNumberFormat="1" applyFont="1" applyBorder="1" applyAlignment="1"/>
    <xf numFmtId="44" fontId="8" fillId="0" borderId="58" xfId="0" applyNumberFormat="1" applyFont="1" applyFill="1" applyBorder="1"/>
    <xf numFmtId="44" fontId="8" fillId="0" borderId="4" xfId="0" applyNumberFormat="1" applyFont="1" applyFill="1" applyBorder="1"/>
    <xf numFmtId="44" fontId="8" fillId="0" borderId="31" xfId="0" applyNumberFormat="1" applyFont="1" applyFill="1" applyBorder="1"/>
    <xf numFmtId="0" fontId="42" fillId="0" borderId="2" xfId="0" applyFont="1" applyFill="1" applyBorder="1" applyAlignment="1">
      <alignment horizontal="center" vertical="center"/>
    </xf>
    <xf numFmtId="0" fontId="38" fillId="0" borderId="2" xfId="0" applyFont="1" applyFill="1" applyBorder="1" applyAlignment="1">
      <alignment horizontal="center" vertical="center"/>
    </xf>
    <xf numFmtId="2" fontId="38" fillId="0" borderId="2" xfId="0" applyNumberFormat="1" applyFont="1" applyFill="1" applyBorder="1" applyAlignment="1">
      <alignment horizontal="center" vertical="center"/>
    </xf>
    <xf numFmtId="49" fontId="38" fillId="0" borderId="2" xfId="0" applyNumberFormat="1" applyFont="1" applyFill="1" applyBorder="1" applyAlignment="1">
      <alignment horizontal="center" vertical="center" wrapText="1"/>
    </xf>
    <xf numFmtId="44" fontId="38" fillId="0" borderId="2" xfId="0" applyNumberFormat="1" applyFont="1" applyFill="1" applyBorder="1" applyAlignment="1">
      <alignment horizontal="center" vertical="center"/>
    </xf>
    <xf numFmtId="2" fontId="42" fillId="0" borderId="2" xfId="0" applyNumberFormat="1" applyFont="1" applyFill="1" applyBorder="1" applyAlignment="1">
      <alignment horizontal="center" vertical="center"/>
    </xf>
    <xf numFmtId="44" fontId="42" fillId="0" borderId="2" xfId="1" applyNumberFormat="1" applyFont="1" applyFill="1" applyBorder="1" applyAlignment="1">
      <alignment horizontal="center" vertical="center"/>
    </xf>
    <xf numFmtId="49" fontId="42" fillId="0" borderId="2" xfId="0" applyNumberFormat="1" applyFont="1" applyFill="1" applyBorder="1" applyAlignment="1">
      <alignment horizontal="center" vertical="center" wrapText="1"/>
    </xf>
    <xf numFmtId="44" fontId="42" fillId="0" borderId="2" xfId="0" applyNumberFormat="1" applyFont="1" applyFill="1" applyBorder="1" applyAlignment="1">
      <alignment horizontal="center" vertical="center"/>
    </xf>
    <xf numFmtId="49" fontId="7" fillId="0" borderId="44" xfId="0" applyNumberFormat="1" applyFont="1" applyBorder="1" applyAlignment="1">
      <alignment horizontal="center" vertical="center"/>
    </xf>
    <xf numFmtId="0" fontId="6" fillId="0" borderId="7" xfId="26" applyFont="1" applyBorder="1" applyAlignment="1">
      <alignment horizontal="center" vertical="center"/>
    </xf>
    <xf numFmtId="44" fontId="7" fillId="0" borderId="0" xfId="0" applyNumberFormat="1" applyFont="1" applyAlignment="1">
      <alignment vertical="center"/>
    </xf>
    <xf numFmtId="44" fontId="38" fillId="0" borderId="2" xfId="1" applyNumberFormat="1" applyFont="1" applyFill="1" applyBorder="1" applyAlignment="1">
      <alignment vertical="center"/>
    </xf>
    <xf numFmtId="44" fontId="7" fillId="0" borderId="34" xfId="1" applyNumberFormat="1" applyFont="1" applyBorder="1" applyAlignment="1">
      <alignment vertical="center"/>
    </xf>
    <xf numFmtId="44" fontId="7" fillId="0" borderId="7" xfId="1" applyNumberFormat="1" applyFont="1" applyBorder="1" applyAlignment="1">
      <alignment vertical="center"/>
    </xf>
    <xf numFmtId="44" fontId="38" fillId="3" borderId="35" xfId="1" applyNumberFormat="1" applyFont="1" applyFill="1" applyBorder="1" applyAlignment="1">
      <alignment vertical="center"/>
    </xf>
    <xf numFmtId="44" fontId="7" fillId="5" borderId="2" xfId="1" applyNumberFormat="1" applyFont="1" applyFill="1" applyBorder="1" applyAlignment="1">
      <alignment vertical="center"/>
    </xf>
    <xf numFmtId="44" fontId="7" fillId="0" borderId="17" xfId="1" applyNumberFormat="1" applyFont="1" applyBorder="1" applyAlignment="1">
      <alignment vertical="center"/>
    </xf>
    <xf numFmtId="44" fontId="38" fillId="5" borderId="2" xfId="1" applyNumberFormat="1" applyFont="1" applyFill="1" applyBorder="1" applyAlignment="1">
      <alignment vertical="center"/>
    </xf>
    <xf numFmtId="44" fontId="38" fillId="3" borderId="0" xfId="1" applyNumberFormat="1" applyFont="1" applyFill="1" applyBorder="1" applyAlignment="1">
      <alignment vertical="center"/>
    </xf>
    <xf numFmtId="44" fontId="7" fillId="4" borderId="2" xfId="0" applyNumberFormat="1" applyFont="1" applyFill="1" applyBorder="1" applyAlignment="1">
      <alignment vertical="center"/>
    </xf>
    <xf numFmtId="44" fontId="7" fillId="0" borderId="7" xfId="0" applyNumberFormat="1" applyFont="1" applyBorder="1" applyAlignment="1" applyProtection="1">
      <alignment vertical="center"/>
    </xf>
    <xf numFmtId="44" fontId="38" fillId="4" borderId="2" xfId="1" applyNumberFormat="1" applyFont="1" applyFill="1" applyBorder="1" applyAlignment="1">
      <alignment vertical="center"/>
    </xf>
    <xf numFmtId="44" fontId="7" fillId="6" borderId="2" xfId="1" applyNumberFormat="1" applyFont="1" applyFill="1" applyBorder="1" applyAlignment="1">
      <alignment vertical="center"/>
    </xf>
    <xf numFmtId="44" fontId="38" fillId="6" borderId="2" xfId="1" applyNumberFormat="1" applyFont="1" applyFill="1" applyBorder="1" applyAlignment="1">
      <alignment vertical="center"/>
    </xf>
    <xf numFmtId="44" fontId="38" fillId="31" borderId="2" xfId="1" applyNumberFormat="1" applyFont="1" applyFill="1" applyBorder="1" applyAlignment="1">
      <alignment vertical="center"/>
    </xf>
    <xf numFmtId="0" fontId="7" fillId="0" borderId="45" xfId="0" applyFont="1" applyBorder="1" applyAlignment="1">
      <alignment horizontal="center" vertical="center"/>
    </xf>
    <xf numFmtId="2" fontId="7" fillId="0" borderId="45" xfId="0" applyNumberFormat="1" applyFont="1" applyBorder="1" applyAlignment="1">
      <alignment horizontal="center" vertical="center"/>
    </xf>
    <xf numFmtId="44" fontId="6" fillId="0" borderId="33" xfId="1" applyNumberFormat="1" applyFont="1" applyBorder="1" applyAlignment="1">
      <alignment horizontal="center" vertical="center"/>
    </xf>
    <xf numFmtId="0" fontId="49" fillId="0" borderId="17" xfId="0" applyFont="1" applyBorder="1" applyAlignment="1">
      <alignment horizontal="center" vertical="center"/>
    </xf>
    <xf numFmtId="0" fontId="47" fillId="0" borderId="49" xfId="15" applyFont="1" applyBorder="1" applyAlignment="1">
      <alignment horizontal="left" vertical="center" wrapText="1"/>
    </xf>
    <xf numFmtId="0" fontId="6" fillId="0" borderId="49" xfId="15" applyFont="1" applyBorder="1" applyAlignment="1">
      <alignment horizontal="center" vertical="center"/>
    </xf>
    <xf numFmtId="1" fontId="6" fillId="0" borderId="49" xfId="15" applyNumberFormat="1" applyFont="1" applyBorder="1" applyAlignment="1">
      <alignment horizontal="center" vertical="center"/>
    </xf>
    <xf numFmtId="44" fontId="6" fillId="0" borderId="62" xfId="15" applyNumberFormat="1" applyFont="1" applyBorder="1" applyAlignment="1">
      <alignment horizontal="center" vertical="center"/>
    </xf>
    <xf numFmtId="0" fontId="42" fillId="33" borderId="1" xfId="15" applyFont="1" applyFill="1" applyBorder="1" applyAlignment="1">
      <alignment horizontal="left" vertical="center" wrapText="1"/>
    </xf>
    <xf numFmtId="0" fontId="42" fillId="33" borderId="2" xfId="15" applyFont="1" applyFill="1" applyBorder="1" applyAlignment="1">
      <alignment horizontal="center" vertical="center" wrapText="1"/>
    </xf>
    <xf numFmtId="2" fontId="42" fillId="33" borderId="6" xfId="15" applyNumberFormat="1" applyFont="1" applyFill="1" applyBorder="1" applyAlignment="1">
      <alignment horizontal="center" vertical="center"/>
    </xf>
    <xf numFmtId="0" fontId="6" fillId="0" borderId="17" xfId="15" applyFont="1" applyBorder="1" applyAlignment="1">
      <alignment horizontal="left" vertical="center" wrapText="1"/>
    </xf>
    <xf numFmtId="2" fontId="6" fillId="33" borderId="2" xfId="15" applyNumberFormat="1" applyFont="1" applyFill="1" applyBorder="1" applyAlignment="1">
      <alignment horizontal="center" vertical="center"/>
    </xf>
    <xf numFmtId="2" fontId="6" fillId="33" borderId="6" xfId="15" applyNumberFormat="1" applyFont="1" applyFill="1" applyBorder="1" applyAlignment="1">
      <alignment horizontal="center" vertical="center"/>
    </xf>
    <xf numFmtId="2" fontId="7" fillId="0" borderId="49" xfId="0" applyNumberFormat="1" applyFont="1" applyBorder="1" applyAlignment="1">
      <alignment horizontal="center" vertical="center"/>
    </xf>
    <xf numFmtId="0" fontId="7" fillId="0" borderId="49" xfId="0" applyFont="1" applyBorder="1" applyAlignment="1">
      <alignment horizontal="center" vertical="center"/>
    </xf>
    <xf numFmtId="0" fontId="6" fillId="3" borderId="7" xfId="0" applyFont="1" applyFill="1" applyBorder="1" applyAlignment="1">
      <alignment vertical="center" wrapText="1"/>
    </xf>
    <xf numFmtId="49" fontId="6" fillId="0" borderId="7" xfId="36" applyNumberFormat="1" applyFont="1" applyBorder="1" applyAlignment="1">
      <alignment horizontal="center" vertical="center"/>
    </xf>
    <xf numFmtId="0" fontId="6" fillId="0" borderId="7" xfId="36" applyFont="1" applyBorder="1" applyAlignment="1">
      <alignment horizontal="center" vertical="center"/>
    </xf>
    <xf numFmtId="171" fontId="6" fillId="0" borderId="17" xfId="36" applyNumberFormat="1" applyFont="1" applyBorder="1" applyAlignment="1">
      <alignment horizontal="center" vertical="center"/>
    </xf>
    <xf numFmtId="0" fontId="42" fillId="34" borderId="1" xfId="0" applyFont="1" applyFill="1" applyBorder="1" applyAlignment="1">
      <alignment horizontal="left" vertical="center"/>
    </xf>
    <xf numFmtId="0" fontId="6" fillId="34" borderId="2" xfId="0" applyFont="1" applyFill="1" applyBorder="1" applyAlignment="1">
      <alignment horizontal="center" vertical="center"/>
    </xf>
    <xf numFmtId="2" fontId="6" fillId="34" borderId="2" xfId="0" applyNumberFormat="1" applyFont="1" applyFill="1" applyBorder="1" applyAlignment="1">
      <alignment horizontal="center" vertical="center"/>
    </xf>
    <xf numFmtId="44" fontId="6" fillId="34" borderId="2" xfId="0" applyNumberFormat="1" applyFont="1" applyFill="1" applyBorder="1" applyAlignment="1">
      <alignment horizontal="center" vertical="center"/>
    </xf>
    <xf numFmtId="44" fontId="6" fillId="34" borderId="6" xfId="0" applyNumberFormat="1" applyFont="1" applyFill="1" applyBorder="1" applyAlignment="1">
      <alignment horizontal="center" vertical="center"/>
    </xf>
    <xf numFmtId="44" fontId="38" fillId="2" borderId="28" xfId="1" applyNumberFormat="1" applyFont="1" applyFill="1" applyBorder="1" applyAlignment="1">
      <alignment horizontal="center" vertical="center" wrapText="1"/>
    </xf>
    <xf numFmtId="0" fontId="7" fillId="34" borderId="2" xfId="0" applyFont="1" applyFill="1" applyBorder="1" applyAlignment="1">
      <alignment horizontal="center" vertical="center"/>
    </xf>
    <xf numFmtId="2" fontId="7" fillId="34" borderId="2" xfId="0" applyNumberFormat="1" applyFont="1" applyFill="1" applyBorder="1" applyAlignment="1">
      <alignment horizontal="center" vertical="center"/>
    </xf>
    <xf numFmtId="44" fontId="7" fillId="34" borderId="2" xfId="0" applyNumberFormat="1" applyFont="1" applyFill="1" applyBorder="1" applyAlignment="1">
      <alignment vertical="center"/>
    </xf>
    <xf numFmtId="44" fontId="7" fillId="34" borderId="6" xfId="0" applyNumberFormat="1" applyFont="1" applyFill="1" applyBorder="1" applyAlignment="1">
      <alignment horizontal="center" vertical="center"/>
    </xf>
    <xf numFmtId="0" fontId="7" fillId="0" borderId="7" xfId="0" applyFont="1" applyBorder="1" applyAlignment="1">
      <alignment vertical="center" wrapText="1" shrinkToFit="1"/>
    </xf>
    <xf numFmtId="0" fontId="7" fillId="0" borderId="0" xfId="0" applyFont="1" applyAlignment="1">
      <alignment vertical="center"/>
    </xf>
    <xf numFmtId="0" fontId="37" fillId="0" borderId="0" xfId="0" applyFont="1" applyAlignment="1">
      <alignment vertical="center"/>
    </xf>
    <xf numFmtId="0" fontId="7" fillId="0" borderId="0" xfId="0" applyFont="1" applyFill="1" applyAlignment="1">
      <alignment vertical="center"/>
    </xf>
    <xf numFmtId="0" fontId="37" fillId="0" borderId="0" xfId="0" applyFont="1" applyFill="1" applyAlignment="1">
      <alignment vertical="center"/>
    </xf>
    <xf numFmtId="0" fontId="7" fillId="0" borderId="7" xfId="0" applyFont="1" applyBorder="1" applyAlignment="1">
      <alignment horizontal="left" vertical="center" wrapText="1"/>
    </xf>
    <xf numFmtId="0" fontId="7" fillId="0" borderId="7" xfId="0" applyFont="1" applyBorder="1" applyAlignment="1">
      <alignment vertical="center" wrapText="1"/>
    </xf>
    <xf numFmtId="0" fontId="7" fillId="3" borderId="7" xfId="0" applyFont="1" applyFill="1" applyBorder="1" applyAlignment="1">
      <alignment horizontal="left" vertical="center" wrapText="1"/>
    </xf>
    <xf numFmtId="0" fontId="6" fillId="0" borderId="7" xfId="0" applyFont="1" applyBorder="1" applyAlignment="1">
      <alignment vertical="center" wrapText="1"/>
    </xf>
    <xf numFmtId="0" fontId="6" fillId="0" borderId="0" xfId="24" applyFill="1" applyBorder="1" applyAlignment="1">
      <alignment vertical="center" wrapText="1"/>
    </xf>
    <xf numFmtId="0" fontId="7" fillId="0" borderId="0" xfId="24" applyFont="1" applyFill="1" applyBorder="1" applyAlignment="1">
      <alignment vertical="center" wrapText="1"/>
    </xf>
    <xf numFmtId="49" fontId="7" fillId="0" borderId="32" xfId="26" applyNumberFormat="1" applyFont="1" applyBorder="1" applyAlignment="1">
      <alignment horizontal="center" vertical="center"/>
    </xf>
    <xf numFmtId="2" fontId="0" fillId="0" borderId="5" xfId="0" applyNumberFormat="1" applyBorder="1" applyAlignment="1">
      <alignment horizontal="center" vertical="center"/>
    </xf>
    <xf numFmtId="44" fontId="7" fillId="3" borderId="33" xfId="1" applyNumberFormat="1" applyFont="1" applyFill="1" applyBorder="1" applyAlignment="1">
      <alignment horizontal="right" vertical="center"/>
    </xf>
    <xf numFmtId="0" fontId="7" fillId="0" borderId="7" xfId="0" applyFont="1" applyBorder="1" applyAlignment="1">
      <alignment horizontal="left" vertical="center"/>
    </xf>
    <xf numFmtId="0" fontId="7" fillId="3" borderId="7" xfId="0" applyFont="1" applyFill="1" applyBorder="1" applyAlignment="1">
      <alignment vertical="center" wrapText="1"/>
    </xf>
    <xf numFmtId="0" fontId="6" fillId="0" borderId="7" xfId="36" applyFont="1" applyBorder="1" applyAlignment="1">
      <alignment horizontal="left" vertical="center" wrapText="1"/>
    </xf>
    <xf numFmtId="0" fontId="6" fillId="0" borderId="7" xfId="26" applyFont="1" applyBorder="1" applyAlignment="1">
      <alignment horizontal="left" vertical="center" wrapText="1" shrinkToFit="1"/>
    </xf>
    <xf numFmtId="0" fontId="7" fillId="0" borderId="7" xfId="26" applyFont="1" applyBorder="1" applyAlignment="1">
      <alignment horizontal="left" vertical="center" wrapText="1"/>
    </xf>
    <xf numFmtId="0" fontId="7" fillId="0" borderId="7" xfId="24" applyFont="1" applyFill="1" applyBorder="1" applyAlignment="1">
      <alignment horizontal="left" vertical="center" wrapText="1"/>
    </xf>
    <xf numFmtId="0" fontId="49" fillId="0" borderId="63" xfId="0" applyFont="1" applyBorder="1" applyAlignment="1">
      <alignment horizontal="center" vertical="center"/>
    </xf>
    <xf numFmtId="2" fontId="6" fillId="0" borderId="63" xfId="0" applyNumberFormat="1" applyFont="1" applyBorder="1" applyAlignment="1">
      <alignment horizontal="center" vertical="center"/>
    </xf>
    <xf numFmtId="44" fontId="6" fillId="0" borderId="63" xfId="1" applyNumberFormat="1" applyFont="1" applyBorder="1" applyAlignment="1">
      <alignment horizontal="center" vertical="center"/>
    </xf>
    <xf numFmtId="44" fontId="6" fillId="0" borderId="64" xfId="1" applyNumberFormat="1" applyFont="1" applyBorder="1" applyAlignment="1">
      <alignment horizontal="center" vertical="center"/>
    </xf>
    <xf numFmtId="49" fontId="42" fillId="3" borderId="12" xfId="0" applyNumberFormat="1" applyFont="1" applyFill="1" applyBorder="1" applyAlignment="1">
      <alignment horizontal="center" vertical="center"/>
    </xf>
    <xf numFmtId="0" fontId="42" fillId="3" borderId="0" xfId="0" applyFont="1" applyFill="1" applyBorder="1" applyAlignment="1">
      <alignment horizontal="center" vertical="center"/>
    </xf>
    <xf numFmtId="2" fontId="42" fillId="3" borderId="0" xfId="0" applyNumberFormat="1" applyFont="1" applyFill="1" applyBorder="1" applyAlignment="1">
      <alignment horizontal="center" vertical="center"/>
    </xf>
    <xf numFmtId="44" fontId="42" fillId="3" borderId="12" xfId="0" applyNumberFormat="1" applyFont="1" applyFill="1" applyBorder="1" applyAlignment="1">
      <alignment horizontal="center" vertical="center"/>
    </xf>
    <xf numFmtId="49" fontId="42" fillId="34" borderId="1" xfId="0" applyNumberFormat="1" applyFont="1" applyFill="1" applyBorder="1" applyAlignment="1">
      <alignment horizontal="center" vertical="center"/>
    </xf>
    <xf numFmtId="0" fontId="42" fillId="34" borderId="2" xfId="0" applyFont="1" applyFill="1" applyBorder="1" applyAlignment="1">
      <alignment horizontal="left" vertical="center"/>
    </xf>
    <xf numFmtId="0" fontId="42" fillId="34" borderId="2" xfId="0" applyFont="1" applyFill="1" applyBorder="1" applyAlignment="1">
      <alignment horizontal="center" vertical="center"/>
    </xf>
    <xf numFmtId="2" fontId="42" fillId="34" borderId="2" xfId="0" applyNumberFormat="1" applyFont="1" applyFill="1" applyBorder="1" applyAlignment="1">
      <alignment horizontal="center" vertical="center"/>
    </xf>
    <xf numFmtId="44" fontId="42" fillId="34" borderId="2" xfId="1" applyNumberFormat="1" applyFont="1" applyFill="1" applyBorder="1" applyAlignment="1">
      <alignment horizontal="center" vertical="center"/>
    </xf>
    <xf numFmtId="44" fontId="42" fillId="34" borderId="6" xfId="0" applyNumberFormat="1" applyFont="1" applyFill="1" applyBorder="1" applyAlignment="1">
      <alignment horizontal="center" vertical="center"/>
    </xf>
    <xf numFmtId="0" fontId="6" fillId="0" borderId="45" xfId="0" applyFont="1" applyBorder="1" applyAlignment="1">
      <alignment horizontal="left" vertical="center" wrapText="1"/>
    </xf>
    <xf numFmtId="0" fontId="7" fillId="0" borderId="45" xfId="26" applyFont="1" applyBorder="1" applyAlignment="1">
      <alignment horizontal="center" vertical="center"/>
    </xf>
    <xf numFmtId="44" fontId="7" fillId="0" borderId="56" xfId="1" applyNumberFormat="1" applyFont="1" applyBorder="1" applyAlignment="1">
      <alignment horizontal="center" vertical="center"/>
    </xf>
    <xf numFmtId="49" fontId="38" fillId="3" borderId="0" xfId="0" applyNumberFormat="1" applyFont="1" applyFill="1" applyBorder="1" applyAlignment="1">
      <alignment horizontal="center" vertical="center"/>
    </xf>
    <xf numFmtId="44" fontId="38" fillId="3" borderId="0" xfId="0" applyNumberFormat="1" applyFont="1" applyFill="1" applyBorder="1" applyAlignment="1">
      <alignment horizontal="center" vertical="center"/>
    </xf>
    <xf numFmtId="49" fontId="38" fillId="34" borderId="1" xfId="0" applyNumberFormat="1" applyFont="1" applyFill="1" applyBorder="1" applyAlignment="1">
      <alignment horizontal="center" vertical="center"/>
    </xf>
    <xf numFmtId="0" fontId="38" fillId="34" borderId="2" xfId="0" applyFont="1" applyFill="1" applyBorder="1" applyAlignment="1">
      <alignment horizontal="center" vertical="center"/>
    </xf>
    <xf numFmtId="2" fontId="44" fillId="34" borderId="2" xfId="0" applyNumberFormat="1" applyFont="1" applyFill="1" applyBorder="1" applyAlignment="1">
      <alignment horizontal="center" vertical="center"/>
    </xf>
    <xf numFmtId="44" fontId="38" fillId="34" borderId="2" xfId="1" applyNumberFormat="1" applyFont="1" applyFill="1" applyBorder="1" applyAlignment="1">
      <alignment vertical="center"/>
    </xf>
    <xf numFmtId="44" fontId="38" fillId="34" borderId="6" xfId="0" applyNumberFormat="1" applyFont="1" applyFill="1" applyBorder="1" applyAlignment="1">
      <alignment horizontal="center" vertical="center"/>
    </xf>
    <xf numFmtId="49" fontId="6" fillId="0" borderId="60" xfId="0" applyNumberFormat="1" applyFont="1" applyBorder="1" applyAlignment="1">
      <alignment horizontal="center" vertical="center"/>
    </xf>
    <xf numFmtId="0" fontId="50" fillId="0" borderId="0" xfId="0" applyFont="1" applyAlignment="1">
      <alignment vertical="center"/>
    </xf>
    <xf numFmtId="0" fontId="6" fillId="0" borderId="7" xfId="0" applyFont="1" applyBorder="1" applyAlignment="1" applyProtection="1">
      <alignment horizontal="left" vertical="center" wrapText="1"/>
      <protection locked="0"/>
    </xf>
    <xf numFmtId="171" fontId="6" fillId="0" borderId="33" xfId="0" applyNumberFormat="1" applyFont="1" applyBorder="1" applyAlignment="1">
      <alignment horizontal="right" vertical="center"/>
    </xf>
    <xf numFmtId="0" fontId="7" fillId="0" borderId="45" xfId="24" quotePrefix="1" applyFont="1" applyFill="1" applyBorder="1" applyAlignment="1">
      <alignment vertical="center" wrapText="1"/>
    </xf>
    <xf numFmtId="0" fontId="6" fillId="0" borderId="47" xfId="24" applyFont="1" applyFill="1" applyBorder="1" applyAlignment="1">
      <alignment horizontal="left" vertical="center" wrapText="1"/>
    </xf>
    <xf numFmtId="0" fontId="7" fillId="0" borderId="47" xfId="24" applyFont="1" applyFill="1" applyBorder="1" applyAlignment="1">
      <alignment vertical="center" wrapText="1"/>
    </xf>
    <xf numFmtId="0" fontId="7" fillId="0" borderId="7" xfId="24" quotePrefix="1" applyFont="1" applyFill="1" applyBorder="1" applyAlignment="1">
      <alignment horizontal="left" vertical="center" wrapText="1"/>
    </xf>
    <xf numFmtId="0" fontId="6" fillId="0" borderId="45" xfId="24" applyFont="1" applyFill="1" applyBorder="1" applyAlignment="1">
      <alignment vertical="center" wrapText="1"/>
    </xf>
    <xf numFmtId="0" fontId="7" fillId="0" borderId="45" xfId="24" applyFont="1" applyFill="1" applyBorder="1" applyAlignment="1">
      <alignment vertical="center" wrapText="1"/>
    </xf>
    <xf numFmtId="0" fontId="7" fillId="0" borderId="61" xfId="24" applyFont="1" applyFill="1" applyBorder="1" applyAlignment="1">
      <alignment vertical="center" wrapText="1"/>
    </xf>
    <xf numFmtId="49" fontId="6" fillId="0" borderId="7" xfId="36" applyNumberFormat="1" applyFont="1" applyBorder="1" applyAlignment="1">
      <alignment horizontal="left" vertical="center" wrapText="1"/>
    </xf>
    <xf numFmtId="0" fontId="2" fillId="0" borderId="0" xfId="237" applyAlignment="1">
      <alignment vertical="center"/>
    </xf>
    <xf numFmtId="1" fontId="2" fillId="0" borderId="0" xfId="237" applyNumberFormat="1" applyAlignment="1">
      <alignment vertical="center"/>
    </xf>
    <xf numFmtId="0" fontId="42" fillId="0" borderId="0" xfId="0" applyFont="1" applyAlignment="1">
      <alignment horizontal="left" vertical="center" wrapText="1"/>
    </xf>
    <xf numFmtId="0" fontId="42" fillId="2" borderId="28"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34" borderId="1" xfId="0" applyFont="1" applyFill="1" applyBorder="1" applyAlignment="1">
      <alignment horizontal="left" vertical="center" wrapText="1"/>
    </xf>
    <xf numFmtId="0" fontId="42" fillId="34" borderId="2"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42" fillId="5" borderId="1" xfId="0" applyFont="1" applyFill="1" applyBorder="1" applyAlignment="1">
      <alignment horizontal="left" vertical="center" wrapText="1"/>
    </xf>
    <xf numFmtId="0" fontId="42" fillId="5" borderId="43" xfId="0" applyFont="1" applyFill="1" applyBorder="1" applyAlignment="1">
      <alignment horizontal="left" vertical="center" wrapText="1"/>
    </xf>
    <xf numFmtId="0" fontId="42" fillId="3" borderId="0" xfId="0" applyFont="1" applyFill="1" applyAlignment="1">
      <alignment horizontal="left" vertical="center" wrapText="1"/>
    </xf>
    <xf numFmtId="0" fontId="42" fillId="4" borderId="43" xfId="0" applyFont="1" applyFill="1" applyBorder="1" applyAlignment="1">
      <alignment horizontal="left" vertical="center" wrapText="1"/>
    </xf>
    <xf numFmtId="0" fontId="42" fillId="0" borderId="35" xfId="0" applyFont="1" applyBorder="1" applyAlignment="1">
      <alignment horizontal="left" vertical="center" wrapText="1"/>
    </xf>
    <xf numFmtId="0" fontId="42" fillId="3" borderId="35" xfId="0" applyFont="1" applyFill="1" applyBorder="1" applyAlignment="1">
      <alignment horizontal="left" vertical="center" wrapText="1"/>
    </xf>
    <xf numFmtId="0" fontId="42" fillId="6" borderId="42" xfId="0" applyFont="1" applyFill="1" applyBorder="1" applyAlignment="1">
      <alignment horizontal="left" vertical="center" wrapText="1"/>
    </xf>
    <xf numFmtId="0" fontId="42" fillId="6" borderId="43" xfId="0" applyFont="1" applyFill="1" applyBorder="1" applyAlignment="1">
      <alignment horizontal="left" vertical="center" wrapText="1"/>
    </xf>
    <xf numFmtId="0" fontId="6" fillId="0" borderId="0" xfId="0" applyFont="1" applyAlignment="1">
      <alignment horizontal="left" vertical="center" wrapText="1"/>
    </xf>
    <xf numFmtId="0" fontId="42" fillId="32" borderId="35" xfId="0" applyFont="1" applyFill="1" applyBorder="1" applyAlignment="1">
      <alignment horizontal="left" vertical="center" wrapText="1"/>
    </xf>
    <xf numFmtId="0" fontId="42" fillId="0" borderId="35" xfId="0" applyFont="1" applyFill="1" applyBorder="1" applyAlignment="1">
      <alignment horizontal="left" vertical="center" wrapText="1"/>
    </xf>
    <xf numFmtId="0" fontId="42" fillId="31" borderId="43" xfId="0" applyFont="1" applyFill="1" applyBorder="1" applyAlignment="1">
      <alignment horizontal="left" vertical="center" wrapText="1"/>
    </xf>
    <xf numFmtId="44" fontId="42" fillId="2" borderId="28" xfId="1" applyNumberFormat="1" applyFont="1" applyFill="1" applyBorder="1" applyAlignment="1">
      <alignment horizontal="center" vertical="center" wrapText="1"/>
    </xf>
    <xf numFmtId="49" fontId="6" fillId="0" borderId="32" xfId="26" applyNumberFormat="1" applyBorder="1" applyAlignment="1">
      <alignment horizontal="center" vertical="center"/>
    </xf>
    <xf numFmtId="0" fontId="6" fillId="0" borderId="7" xfId="0" applyFont="1" applyBorder="1" applyAlignment="1">
      <alignment horizontal="left" vertical="top" wrapText="1"/>
    </xf>
    <xf numFmtId="0" fontId="6" fillId="0" borderId="7" xfId="26" applyBorder="1" applyAlignment="1">
      <alignment horizontal="center" vertical="center"/>
    </xf>
    <xf numFmtId="171" fontId="6" fillId="0" borderId="33" xfId="0" applyNumberFormat="1" applyFont="1" applyBorder="1" applyAlignment="1">
      <alignment horizontal="center" vertical="center"/>
    </xf>
    <xf numFmtId="171" fontId="6" fillId="0" borderId="7" xfId="1" applyNumberFormat="1" applyFont="1" applyFill="1" applyBorder="1" applyAlignment="1" applyProtection="1">
      <alignment horizontal="center" vertical="center"/>
      <protection locked="0"/>
    </xf>
    <xf numFmtId="44" fontId="6" fillId="0" borderId="7" xfId="0" applyNumberFormat="1" applyFont="1" applyBorder="1" applyAlignment="1" applyProtection="1">
      <alignment horizontal="center" vertical="center"/>
      <protection locked="0"/>
    </xf>
    <xf numFmtId="44" fontId="7" fillId="0" borderId="7" xfId="0" applyNumberFormat="1" applyFont="1" applyBorder="1" applyAlignment="1" applyProtection="1">
      <alignment horizontal="center" vertical="center"/>
      <protection locked="0"/>
    </xf>
    <xf numFmtId="44" fontId="6" fillId="0" borderId="17" xfId="36" applyNumberFormat="1" applyFont="1" applyBorder="1" applyAlignment="1" applyProtection="1">
      <alignment horizontal="center" vertical="center"/>
      <protection locked="0"/>
    </xf>
    <xf numFmtId="171" fontId="6" fillId="0" borderId="7" xfId="36" applyNumberFormat="1" applyFont="1" applyBorder="1" applyAlignment="1" applyProtection="1">
      <alignment horizontal="center" vertical="center"/>
      <protection locked="0"/>
    </xf>
    <xf numFmtId="44" fontId="6" fillId="0" borderId="49" xfId="15" applyNumberFormat="1" applyFont="1" applyBorder="1" applyAlignment="1" applyProtection="1">
      <alignment horizontal="center" vertical="center"/>
      <protection locked="0"/>
    </xf>
    <xf numFmtId="44" fontId="6" fillId="0" borderId="17" xfId="15" applyNumberFormat="1" applyFont="1" applyBorder="1" applyAlignment="1" applyProtection="1">
      <alignment horizontal="center" vertical="center"/>
      <protection locked="0"/>
    </xf>
    <xf numFmtId="44" fontId="6" fillId="0" borderId="7" xfId="15" applyNumberFormat="1" applyFont="1" applyBorder="1" applyAlignment="1" applyProtection="1">
      <alignment horizontal="center" vertical="center"/>
      <protection locked="0"/>
    </xf>
    <xf numFmtId="44" fontId="6" fillId="0" borderId="45" xfId="15" applyNumberFormat="1" applyFont="1" applyBorder="1" applyAlignment="1" applyProtection="1">
      <alignment horizontal="center" vertical="center"/>
      <protection locked="0"/>
    </xf>
    <xf numFmtId="44" fontId="7" fillId="3" borderId="7" xfId="19" applyNumberFormat="1" applyFont="1" applyFill="1" applyBorder="1" applyAlignment="1" applyProtection="1">
      <alignment vertical="center"/>
      <protection locked="0"/>
    </xf>
    <xf numFmtId="44" fontId="7" fillId="0" borderId="17" xfId="1" applyNumberFormat="1" applyFont="1" applyBorder="1" applyAlignment="1" applyProtection="1">
      <alignment vertical="center"/>
      <protection locked="0"/>
    </xf>
    <xf numFmtId="44" fontId="7" fillId="0" borderId="34" xfId="1" applyNumberFormat="1" applyFont="1" applyBorder="1" applyAlignment="1" applyProtection="1">
      <alignment vertical="center"/>
      <protection locked="0"/>
    </xf>
    <xf numFmtId="44" fontId="7" fillId="0" borderId="7" xfId="1" applyNumberFormat="1" applyFont="1" applyBorder="1" applyAlignment="1" applyProtection="1">
      <alignment vertical="center"/>
      <protection locked="0"/>
    </xf>
    <xf numFmtId="44" fontId="7" fillId="0" borderId="45" xfId="1" applyNumberFormat="1" applyFont="1" applyBorder="1" applyAlignment="1" applyProtection="1">
      <alignment vertical="center"/>
      <protection locked="0"/>
    </xf>
    <xf numFmtId="44" fontId="7" fillId="0" borderId="7" xfId="0" applyNumberFormat="1" applyFont="1" applyBorder="1" applyAlignment="1" applyProtection="1">
      <alignment vertical="center"/>
      <protection locked="0"/>
    </xf>
    <xf numFmtId="44" fontId="6" fillId="3" borderId="7" xfId="1" applyNumberFormat="1" applyFont="1" applyFill="1" applyBorder="1" applyAlignment="1" applyProtection="1">
      <alignment horizontal="right" vertical="center"/>
      <protection locked="0"/>
    </xf>
    <xf numFmtId="0" fontId="40" fillId="0" borderId="3" xfId="6" applyFont="1" applyBorder="1" applyAlignment="1">
      <alignment horizontal="left" vertical="center" wrapText="1"/>
    </xf>
    <xf numFmtId="0" fontId="40" fillId="0" borderId="4" xfId="6" applyFont="1" applyBorder="1" applyAlignment="1">
      <alignment horizontal="left" vertical="center" wrapText="1"/>
    </xf>
    <xf numFmtId="0" fontId="40" fillId="0" borderId="5" xfId="6" applyFont="1" applyBorder="1" applyAlignment="1">
      <alignment horizontal="left" vertical="center" wrapText="1"/>
    </xf>
    <xf numFmtId="0" fontId="8" fillId="0" borderId="0" xfId="0" applyFont="1" applyAlignment="1">
      <alignment horizontal="left" wrapText="1"/>
    </xf>
    <xf numFmtId="0" fontId="10" fillId="0" borderId="0" xfId="0" applyFont="1" applyAlignment="1">
      <alignment horizontal="center"/>
    </xf>
    <xf numFmtId="0" fontId="0" fillId="0" borderId="0" xfId="0" applyAlignment="1">
      <alignment horizontal="center"/>
    </xf>
    <xf numFmtId="0" fontId="40" fillId="0" borderId="3" xfId="9" applyFont="1" applyBorder="1" applyAlignment="1">
      <alignment horizontal="left" vertical="center" wrapText="1"/>
    </xf>
    <xf numFmtId="0" fontId="40" fillId="0" borderId="4" xfId="9" applyFont="1" applyBorder="1" applyAlignment="1">
      <alignment horizontal="left" vertical="center" wrapText="1"/>
    </xf>
    <xf numFmtId="0" fontId="40" fillId="0" borderId="5" xfId="9" applyFont="1" applyBorder="1" applyAlignment="1">
      <alignment horizontal="left" vertical="center" wrapText="1"/>
    </xf>
    <xf numFmtId="0" fontId="42" fillId="33" borderId="1" xfId="15" applyFont="1" applyFill="1" applyBorder="1" applyAlignment="1">
      <alignment vertical="center" wrapText="1"/>
    </xf>
    <xf numFmtId="0" fontId="42" fillId="33" borderId="2" xfId="15" applyFont="1" applyFill="1" applyBorder="1" applyAlignment="1">
      <alignment vertical="center" wrapText="1"/>
    </xf>
    <xf numFmtId="0" fontId="42" fillId="33" borderId="6" xfId="15" applyFont="1" applyFill="1" applyBorder="1" applyAlignment="1">
      <alignment vertical="center" wrapText="1"/>
    </xf>
    <xf numFmtId="0" fontId="46" fillId="33" borderId="2" xfId="237" applyFont="1" applyFill="1" applyBorder="1" applyAlignment="1">
      <alignment vertical="center"/>
    </xf>
    <xf numFmtId="0" fontId="46" fillId="33" borderId="6" xfId="237" applyFont="1" applyFill="1" applyBorder="1" applyAlignment="1">
      <alignment vertical="center"/>
    </xf>
  </cellXfs>
  <cellStyles count="358">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335" xr:uid="{9A2CE2D3-B301-4693-9DE7-DD61553E4A8E}"/>
    <cellStyle name="Navadno 10 6 3" xfId="295" xr:uid="{DD99E466-1D67-4C04-9805-D37755B03894}"/>
    <cellStyle name="Navadno 10 6 4" xfId="256" xr:uid="{38569B8F-E099-480C-89B5-2A01DCE3A09A}"/>
    <cellStyle name="Navadno 10 7" xfId="220" xr:uid="{00000000-0005-0000-0000-000028000000}"/>
    <cellStyle name="Navadno 10 7 2" xfId="339" xr:uid="{507F7358-B3B5-4AE9-B62F-71B5DE13FF75}"/>
    <cellStyle name="Navadno 10 7 3" xfId="299" xr:uid="{37E14137-ECD8-4CD6-A6CC-BD2030B34A8C}"/>
    <cellStyle name="Navadno 10 7 4" xfId="260" xr:uid="{A45EDDAB-1FD6-4BBD-B1F9-B9BA803D15B3}"/>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320" xr:uid="{966E9F81-9F4C-44BF-B557-620377991EF7}"/>
    <cellStyle name="Navadno 11 4 4 3" xfId="280" xr:uid="{5EBDFDE8-4CA2-403E-9DC6-F650EF79BE9C}"/>
    <cellStyle name="Navadno 11 4 4 4" xfId="241" xr:uid="{40DD28AD-97F8-42D4-99A0-873BC1A768CE}"/>
    <cellStyle name="Navadno 11 4 5" xfId="356" xr:uid="{F06271F3-E5C5-4DC4-8BDA-5BA6B2508678}"/>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0 2" xfId="321" xr:uid="{22A79978-8A3D-4458-ADDA-379C41EFFAD7}"/>
    <cellStyle name="Navadno 14 10 3" xfId="281" xr:uid="{9CBB65D7-EBEA-432D-B6B6-3664C92899A7}"/>
    <cellStyle name="Navadno 14 10 4" xfId="242" xr:uid="{712E6E0A-4DAE-4BEC-A5D6-A0D43F13140A}"/>
    <cellStyle name="Navadno 14 11" xfId="219" xr:uid="{00000000-0005-0000-0000-00003C000000}"/>
    <cellStyle name="Navadno 14 11 2" xfId="338" xr:uid="{C48B9141-5F55-44D0-8D0D-27EE55856ED9}"/>
    <cellStyle name="Navadno 14 11 3" xfId="298" xr:uid="{5C2FA41E-5FC2-4AEA-96F3-141A6A961826}"/>
    <cellStyle name="Navadno 14 11 4" xfId="259" xr:uid="{F122500E-0A92-4391-8067-4956B34395B7}"/>
    <cellStyle name="Navadno 14 12" xfId="318" xr:uid="{DFFA3516-BDEA-4FEA-BF97-436A50707320}"/>
    <cellStyle name="Navadno 14 13" xfId="278" xr:uid="{CF58255A-6372-4867-A9E6-1FC76BC7D18D}"/>
    <cellStyle name="Navadno 14 14" xfId="239" xr:uid="{78C2CC6A-A911-484B-84E6-58ACE18E084F}"/>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2 2 2" xfId="350" xr:uid="{3056377B-BFC3-4B01-8CA8-DE0D4345CBE8}"/>
    <cellStyle name="Navadno 14 2 2 2 2 3" xfId="310" xr:uid="{1CB77EAD-E4D3-4541-8315-0A61C1EF6DE9}"/>
    <cellStyle name="Navadno 14 2 2 2 2 4" xfId="271" xr:uid="{89F6B080-B237-4D13-9F5F-304D46391593}"/>
    <cellStyle name="Navadno 14 2 2 2 3" xfId="324" xr:uid="{3807A277-B6DF-4C9C-9E48-F9464F64F75A}"/>
    <cellStyle name="Navadno 14 2 2 2 4" xfId="284" xr:uid="{2ED6D12A-0535-4EDE-BBFC-FB778267A9CF}"/>
    <cellStyle name="Navadno 14 2 2 2 5" xfId="245" xr:uid="{35A05706-30F1-471D-9594-EF8B4E09F672}"/>
    <cellStyle name="Navadno 14 2 2 3" xfId="232" xr:uid="{00000000-0005-0000-0000-000041000000}"/>
    <cellStyle name="Navadno 14 2 2 3 2" xfId="351" xr:uid="{D0C6C793-FCB9-4A79-A0A7-E1B9504ABF7A}"/>
    <cellStyle name="Navadno 14 2 2 3 3" xfId="311" xr:uid="{69580EB1-280C-4813-9145-8D4FE59C32DA}"/>
    <cellStyle name="Navadno 14 2 2 3 4" xfId="272" xr:uid="{F0F68E8C-5958-45C8-86B2-3788A67C32DE}"/>
    <cellStyle name="Navadno 14 2 2 4" xfId="323" xr:uid="{B616C7C0-422B-4BF9-81ED-9639B0F92164}"/>
    <cellStyle name="Navadno 14 2 2 5" xfId="283" xr:uid="{41C47BFE-9562-4706-9CCF-6CD8A4D01831}"/>
    <cellStyle name="Navadno 14 2 2 6" xfId="244" xr:uid="{54419891-6D51-478D-8459-A72B9313BD5F}"/>
    <cellStyle name="Navadno 14 2 3" xfId="117" xr:uid="{00000000-0005-0000-0000-000042000000}"/>
    <cellStyle name="Navadno 14 2 3 2" xfId="227" xr:uid="{00000000-0005-0000-0000-000043000000}"/>
    <cellStyle name="Navadno 14 2 3 2 2" xfId="346" xr:uid="{556FEACA-A9AC-4CDE-A5E7-A8CA8AE1142B}"/>
    <cellStyle name="Navadno 14 2 3 2 3" xfId="306" xr:uid="{7E926F0E-B00C-4173-8232-8EA25E15AF04}"/>
    <cellStyle name="Navadno 14 2 3 2 4" xfId="267" xr:uid="{65DAC8A6-F15D-422B-A3C6-FB3B761B932B}"/>
    <cellStyle name="Navadno 14 2 3 3" xfId="325" xr:uid="{A7A6F2D6-4125-4592-ACCB-A70F7A80264C}"/>
    <cellStyle name="Navadno 14 2 3 4" xfId="285" xr:uid="{77A5AD19-BE3D-40D1-AD67-B80E95E2C195}"/>
    <cellStyle name="Navadno 14 2 3 5" xfId="246" xr:uid="{D115DEE9-E12A-422B-90ED-9520564D15BA}"/>
    <cellStyle name="Navadno 14 2 4" xfId="118" xr:uid="{00000000-0005-0000-0000-000044000000}"/>
    <cellStyle name="Navadno 14 2 4 2" xfId="229" xr:uid="{00000000-0005-0000-0000-000045000000}"/>
    <cellStyle name="Navadno 14 2 4 2 2" xfId="348" xr:uid="{EE873B0D-6138-4416-BCD2-81B80C4F091D}"/>
    <cellStyle name="Navadno 14 2 4 2 3" xfId="308" xr:uid="{A98CBDA5-6B6E-43FB-83DD-4A851BB74B28}"/>
    <cellStyle name="Navadno 14 2 4 2 4" xfId="269" xr:uid="{5150A772-88ED-41C7-9304-6D6B25B2F6B5}"/>
    <cellStyle name="Navadno 14 2 4 3" xfId="326" xr:uid="{E9BF1C90-2F6D-4FAB-9730-7659E2772B5F}"/>
    <cellStyle name="Navadno 14 2 4 4" xfId="286" xr:uid="{1ABA9E63-6EE3-4ADA-B29B-4DAE8B924445}"/>
    <cellStyle name="Navadno 14 2 4 5" xfId="247" xr:uid="{2A19CA13-2568-4370-8469-97065364C9B7}"/>
    <cellStyle name="Navadno 14 2 5" xfId="233" xr:uid="{00000000-0005-0000-0000-000046000000}"/>
    <cellStyle name="Navadno 14 2 5 2" xfId="352" xr:uid="{4D91EF00-094C-49DF-9D89-7AB3CD8524EA}"/>
    <cellStyle name="Navadno 14 2 5 3" xfId="312" xr:uid="{0BA95D88-0130-4243-B1F5-C25BE475F073}"/>
    <cellStyle name="Navadno 14 2 5 4" xfId="273" xr:uid="{686B99C7-5883-440E-9BD5-785F45AB328D}"/>
    <cellStyle name="Navadno 14 2 6" xfId="322" xr:uid="{E08AA860-F8A8-448C-9D54-9ECFFC0776C1}"/>
    <cellStyle name="Navadno 14 2 7" xfId="282" xr:uid="{7E9A4710-D4B1-41E6-81EB-A273B091CE82}"/>
    <cellStyle name="Navadno 14 2 8" xfId="243" xr:uid="{5189DF82-731E-44B4-B91D-D28AB904D11A}"/>
    <cellStyle name="Navadno 14 3" xfId="119" xr:uid="{00000000-0005-0000-0000-000047000000}"/>
    <cellStyle name="Navadno 14 3 2" xfId="120" xr:uid="{00000000-0005-0000-0000-000048000000}"/>
    <cellStyle name="Navadno 14 3 2 2" xfId="230" xr:uid="{00000000-0005-0000-0000-000049000000}"/>
    <cellStyle name="Navadno 14 3 2 2 2" xfId="349" xr:uid="{4022B107-DC56-4A12-A36E-FAF06A654107}"/>
    <cellStyle name="Navadno 14 3 2 2 3" xfId="309" xr:uid="{D414E40C-3973-43C6-945F-8049A7B379FD}"/>
    <cellStyle name="Navadno 14 3 2 2 4" xfId="270" xr:uid="{BFCBB8DF-139E-4EE7-AE67-44E90399C78A}"/>
    <cellStyle name="Navadno 14 3 2 3" xfId="328" xr:uid="{49BFF6BC-65A0-44F4-823A-0418E69D1E8C}"/>
    <cellStyle name="Navadno 14 3 2 4" xfId="288" xr:uid="{66450AC3-09C9-4C40-B44B-B88BD893D921}"/>
    <cellStyle name="Navadno 14 3 2 5" xfId="249" xr:uid="{EAF183F8-6C96-42B1-A505-A0A09B4B9EAA}"/>
    <cellStyle name="Navadno 14 3 3" xfId="225" xr:uid="{00000000-0005-0000-0000-00004A000000}"/>
    <cellStyle name="Navadno 14 3 3 2" xfId="344" xr:uid="{7446A45D-01F0-42A1-8ED2-950A79C578FA}"/>
    <cellStyle name="Navadno 14 3 3 3" xfId="304" xr:uid="{84090DA0-F827-4F88-9522-A72D2D221E15}"/>
    <cellStyle name="Navadno 14 3 3 4" xfId="265" xr:uid="{8EBA4360-C3D7-4F4E-8CCA-F90F75D3CA7E}"/>
    <cellStyle name="Navadno 14 3 4" xfId="327" xr:uid="{FDA305F1-6787-4B32-BEEE-437964AA1228}"/>
    <cellStyle name="Navadno 14 3 5" xfId="287" xr:uid="{6C51A59B-CE65-4FEB-9471-F7E8D431AD0B}"/>
    <cellStyle name="Navadno 14 3 6" xfId="248" xr:uid="{8304949A-AC3C-465C-808B-EE0FD5627E25}"/>
    <cellStyle name="Navadno 14 4" xfId="121" xr:uid="{00000000-0005-0000-0000-00004B000000}"/>
    <cellStyle name="Navadno 14 4 2" xfId="226" xr:uid="{00000000-0005-0000-0000-00004C000000}"/>
    <cellStyle name="Navadno 14 4 2 2" xfId="345" xr:uid="{F90C1449-180A-4F22-AC20-D8F5228C60D1}"/>
    <cellStyle name="Navadno 14 4 2 3" xfId="305" xr:uid="{78C1D5DD-1D83-4BCF-AC60-69D2F0F2DB32}"/>
    <cellStyle name="Navadno 14 4 2 4" xfId="266" xr:uid="{E141EBE9-41D8-48AE-94ED-021A6F9ECCB1}"/>
    <cellStyle name="Navadno 14 4 3" xfId="329" xr:uid="{BB8CA93B-BCB3-4016-ABB7-7EF8E780C73C}"/>
    <cellStyle name="Navadno 14 4 4" xfId="289" xr:uid="{B0B4B259-B840-4BF2-A043-B3F8F99BC4C6}"/>
    <cellStyle name="Navadno 14 4 5" xfId="250" xr:uid="{18FF2D42-5478-43BA-B054-7EA401528A6C}"/>
    <cellStyle name="Navadno 14 5" xfId="122" xr:uid="{00000000-0005-0000-0000-00004D000000}"/>
    <cellStyle name="Navadno 14 5 2" xfId="224" xr:uid="{00000000-0005-0000-0000-00004E000000}"/>
    <cellStyle name="Navadno 14 5 2 2" xfId="343" xr:uid="{01FC2305-DB52-49AA-8480-D6A55FB0A690}"/>
    <cellStyle name="Navadno 14 5 2 3" xfId="303" xr:uid="{74BD3A65-7587-48A0-8435-840A8902390C}"/>
    <cellStyle name="Navadno 14 5 2 4" xfId="264" xr:uid="{C7D0C0C8-62FB-45BE-A5CA-8A6F3EFDE4F6}"/>
    <cellStyle name="Navadno 14 5 3" xfId="330" xr:uid="{844A6034-15AD-42FA-BA51-FC61E132C1E0}"/>
    <cellStyle name="Navadno 14 5 4" xfId="290" xr:uid="{C7C01D8D-D832-4669-9C9D-78F3C475D328}"/>
    <cellStyle name="Navadno 14 5 5" xfId="251" xr:uid="{7EFFDBF1-338A-4DB7-8F36-1F1076C22B52}"/>
    <cellStyle name="Navadno 14 6" xfId="123" xr:uid="{00000000-0005-0000-0000-00004F000000}"/>
    <cellStyle name="Navadno 14 6 2" xfId="228" xr:uid="{00000000-0005-0000-0000-000050000000}"/>
    <cellStyle name="Navadno 14 6 2 2" xfId="347" xr:uid="{E0E7DBFC-3826-4DE3-A3D1-3EB3D7AB9BD2}"/>
    <cellStyle name="Navadno 14 6 2 3" xfId="307" xr:uid="{CF7B2A93-7928-4BC4-8058-2334315FCDB1}"/>
    <cellStyle name="Navadno 14 6 2 4" xfId="268" xr:uid="{0A78D7DD-3070-4122-A0F2-E56D3DF1B6A9}"/>
    <cellStyle name="Navadno 14 6 3" xfId="331" xr:uid="{F4D66245-C694-497B-9269-7D0E0674CDA8}"/>
    <cellStyle name="Navadno 14 6 4" xfId="291" xr:uid="{106D56E7-EE1F-4BD1-BEC9-D14E03D1C1E6}"/>
    <cellStyle name="Navadno 14 6 5" xfId="252" xr:uid="{9B64343A-EBD2-4962-ACD3-D5E2889F1AF7}"/>
    <cellStyle name="Navadno 14 7" xfId="205" xr:uid="{00000000-0005-0000-0000-000051000000}"/>
    <cellStyle name="Navadno 14 7 2" xfId="234" xr:uid="{00000000-0005-0000-0000-000052000000}"/>
    <cellStyle name="Navadno 14 7 2 2" xfId="353" xr:uid="{6BD6088B-5992-4AFD-906C-BB2EAD3B09BC}"/>
    <cellStyle name="Navadno 14 7 2 3" xfId="313" xr:uid="{57CB6406-230D-47DE-9CCD-B9786F6CCEB9}"/>
    <cellStyle name="Navadno 14 7 2 4" xfId="274" xr:uid="{E8D40892-E91F-4D0C-BC38-EDB5F013A85E}"/>
    <cellStyle name="Navadno 14 7 3" xfId="332" xr:uid="{3549004E-1572-4008-A674-EE93E364B922}"/>
    <cellStyle name="Navadno 14 7 4" xfId="292" xr:uid="{1695B20E-FC7E-4587-886C-73F5AB7B6931}"/>
    <cellStyle name="Navadno 14 7 5" xfId="253" xr:uid="{8C0B2C98-7318-4F4D-8B33-1A18962DB848}"/>
    <cellStyle name="Navadno 14 8" xfId="207" xr:uid="{00000000-0005-0000-0000-000053000000}"/>
    <cellStyle name="Navadno 14 8 2" xfId="235" xr:uid="{00000000-0005-0000-0000-000054000000}"/>
    <cellStyle name="Navadno 14 8 2 2" xfId="354" xr:uid="{6B0652BE-827A-4535-84C8-89E59254045B}"/>
    <cellStyle name="Navadno 14 8 2 3" xfId="314" xr:uid="{5D11AB18-E39B-480D-9B59-480D9E54EEE7}"/>
    <cellStyle name="Navadno 14 8 2 4" xfId="275" xr:uid="{1A42F817-3A6A-421F-9B7D-5F92F828B8CD}"/>
    <cellStyle name="Navadno 14 8 3" xfId="333" xr:uid="{CBA0FE34-DF86-4680-85DF-EE76F1FF11C0}"/>
    <cellStyle name="Navadno 14 8 4" xfId="293" xr:uid="{AB9BD5E0-2CF2-4F81-A51E-1D2F0BDB7142}"/>
    <cellStyle name="Navadno 14 8 5" xfId="254" xr:uid="{0FE53548-49A8-4621-8ADF-8500EAEA7942}"/>
    <cellStyle name="Navadno 14 9" xfId="208" xr:uid="{00000000-0005-0000-0000-000055000000}"/>
    <cellStyle name="Navadno 14 9 2" xfId="236" xr:uid="{00000000-0005-0000-0000-000056000000}"/>
    <cellStyle name="Navadno 14 9 2 2" xfId="355" xr:uid="{DAD409EB-752A-4C8C-9554-2AC4F344432A}"/>
    <cellStyle name="Navadno 14 9 2 3" xfId="315" xr:uid="{C3C68E8A-39E4-4F66-B1FC-555A65860DF8}"/>
    <cellStyle name="Navadno 14 9 2 4" xfId="276" xr:uid="{CC174BA7-AF77-4C5E-8245-13070CA7A57E}"/>
    <cellStyle name="Navadno 14 9 3" xfId="334" xr:uid="{9D97AD83-185B-4B08-9F99-F726CEEE44CF}"/>
    <cellStyle name="Navadno 14 9 4" xfId="294" xr:uid="{4199D364-320C-4322-9862-0EDFCD7E3E81}"/>
    <cellStyle name="Navadno 14 9 5" xfId="255" xr:uid="{BBA34083-D0F2-4C73-BED7-BAB5ACD7C018}"/>
    <cellStyle name="Navadno 15" xfId="214" xr:uid="{00000000-0005-0000-0000-000057000000}"/>
    <cellStyle name="Navadno 15 2" xfId="221" xr:uid="{00000000-0005-0000-0000-000058000000}"/>
    <cellStyle name="Navadno 15 2 2" xfId="340" xr:uid="{42FDACDB-EAC7-40F6-AB60-CAC3DE217672}"/>
    <cellStyle name="Navadno 15 2 3" xfId="300" xr:uid="{276DE33A-98D7-48FA-86EC-5D481C14BCEE}"/>
    <cellStyle name="Navadno 15 2 4" xfId="261" xr:uid="{9A68639F-DBAB-4AEB-B46F-D05A32582116}"/>
    <cellStyle name="Navadno 16" xfId="213" xr:uid="{00000000-0005-0000-0000-000059000000}"/>
    <cellStyle name="Navadno 16 2" xfId="212" xr:uid="{00000000-0005-0000-0000-00005A000000}"/>
    <cellStyle name="Navadno 17" xfId="237" xr:uid="{45BBE131-B779-44B5-B08F-D79234098658}"/>
    <cellStyle name="Navadno 17 2" xfId="317" xr:uid="{13271013-B086-403D-A980-B995D4E3E081}"/>
    <cellStyle name="Navadno 17 3" xfId="316" xr:uid="{6778E764-EECF-47EE-B0A7-146EAB59824E}"/>
    <cellStyle name="Navadno 17 4" xfId="277" xr:uid="{445EC0A8-7B3E-4CBB-83D4-F76DF37032E4}"/>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8" xr:uid="{1FECEFC1-6AD0-4C7E-A5FB-B7E92AA09BFE}"/>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 xfId="357" xr:uid="{C61075F1-A927-48F6-9646-C5A7E018DC1A}"/>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337" xr:uid="{6E23C3F3-C242-44A0-BF52-213F1BE8AFC0}"/>
    <cellStyle name="Valuta 10 3" xfId="297" xr:uid="{F9758835-A6A1-4497-BA1A-7DE5A98E5C31}"/>
    <cellStyle name="Valuta 10 4" xfId="258" xr:uid="{9008D3C7-412B-4C02-A1F7-E88C2B9E14AB}"/>
    <cellStyle name="Valuta 11" xfId="217" xr:uid="{00000000-0005-0000-0000-0000B5000000}"/>
    <cellStyle name="Valuta 11 2" xfId="336" xr:uid="{9D02DD61-103B-4E7F-9547-6B78AF17B561}"/>
    <cellStyle name="Valuta 11 3" xfId="296" xr:uid="{8929F9FF-9343-4395-A439-159BDC6DEFFC}"/>
    <cellStyle name="Valuta 11 4" xfId="257" xr:uid="{3BC6EC6F-B66D-47AD-BA3B-A87552DFA78A}"/>
    <cellStyle name="Valuta 12" xfId="223" xr:uid="{00000000-0005-0000-0000-0000B6000000}"/>
    <cellStyle name="Valuta 12 2" xfId="342" xr:uid="{41C8F140-5A2F-4E3C-8F3C-093A0002AC77}"/>
    <cellStyle name="Valuta 12 3" xfId="302" xr:uid="{2C3843C3-66D0-4CB6-A2DE-2A9035BDFA98}"/>
    <cellStyle name="Valuta 12 4" xfId="263" xr:uid="{CDB46EB2-E54E-4E42-AB45-02D64B66ADE8}"/>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319" xr:uid="{4C003202-E21B-463F-9C37-D4E9BA0439EB}"/>
    <cellStyle name="Valuta 3 5 3" xfId="279" xr:uid="{D8C595AA-6218-466F-B974-B9B918254A99}"/>
    <cellStyle name="Valuta 3 5 4" xfId="240" xr:uid="{B11239DC-6D30-46A0-A532-3522D9707671}"/>
    <cellStyle name="Valuta 3 6" xfId="222" xr:uid="{00000000-0005-0000-0000-0000CC000000}"/>
    <cellStyle name="Valuta 3 6 2" xfId="341" xr:uid="{F3DD8D65-2E68-43D0-BE72-A9A9012810B7}"/>
    <cellStyle name="Valuta 3 6 3" xfId="301" xr:uid="{560330F7-C60A-4F6E-9DA6-332D5F0A73BE}"/>
    <cellStyle name="Valuta 3 6 4" xfId="262" xr:uid="{3723E59E-259C-4A4E-91EC-8399D0BA7EAC}"/>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view="pageBreakPreview" zoomScaleNormal="100" zoomScaleSheetLayoutView="100" workbookViewId="0">
      <selection activeCell="I9" sqref="I9"/>
    </sheetView>
  </sheetViews>
  <sheetFormatPr defaultRowHeight="12.75"/>
  <cols>
    <col min="1" max="1" width="4.42578125" style="1" customWidth="1"/>
    <col min="2" max="2" width="40.7109375" customWidth="1"/>
    <col min="3" max="3" width="5.5703125" style="2" customWidth="1"/>
    <col min="4" max="4" width="7.7109375" style="3" customWidth="1"/>
    <col min="5" max="5" width="13.4257812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2" customHeight="1">
      <c r="B1" s="456" t="s">
        <v>375</v>
      </c>
      <c r="C1" s="456"/>
      <c r="D1" s="456"/>
      <c r="E1" s="456"/>
      <c r="F1" s="456"/>
    </row>
    <row r="2" spans="1:6" ht="16.5">
      <c r="B2" s="457"/>
      <c r="C2" s="458"/>
      <c r="D2" s="458"/>
      <c r="E2" s="458"/>
      <c r="F2" s="458"/>
    </row>
    <row r="3" spans="1:6" s="58" customFormat="1" ht="22.15" customHeight="1" thickBot="1">
      <c r="A3" s="55"/>
      <c r="B3" s="48" t="s">
        <v>13</v>
      </c>
      <c r="C3" s="56"/>
      <c r="D3" s="57"/>
      <c r="E3" s="48"/>
      <c r="F3" s="48"/>
    </row>
    <row r="4" spans="1:6" s="72" customFormat="1" ht="22.15" customHeight="1" thickBot="1">
      <c r="A4" s="41" t="s">
        <v>115</v>
      </c>
      <c r="B4" s="42" t="s">
        <v>242</v>
      </c>
      <c r="C4" s="59"/>
      <c r="D4" s="60"/>
      <c r="E4" s="42"/>
      <c r="F4" s="36"/>
    </row>
    <row r="5" spans="1:6" s="58" customFormat="1" ht="22.15" customHeight="1">
      <c r="A5" s="61"/>
      <c r="B5" s="77" t="s">
        <v>30</v>
      </c>
      <c r="C5" s="62"/>
      <c r="D5" s="63"/>
      <c r="E5" s="49"/>
      <c r="F5" s="53">
        <f>'kanal-8-01'!F14</f>
        <v>0</v>
      </c>
    </row>
    <row r="6" spans="1:6" s="58" customFormat="1" ht="22.15" customHeight="1">
      <c r="A6" s="61"/>
      <c r="B6" s="77" t="s">
        <v>31</v>
      </c>
      <c r="C6" s="62"/>
      <c r="D6" s="63"/>
      <c r="E6" s="49"/>
      <c r="F6" s="53">
        <f>'kanal-8-01'!F40</f>
        <v>0</v>
      </c>
    </row>
    <row r="7" spans="1:6" s="58" customFormat="1" ht="22.15" customHeight="1">
      <c r="A7" s="61"/>
      <c r="B7" s="77" t="s">
        <v>32</v>
      </c>
      <c r="C7" s="62"/>
      <c r="D7" s="63"/>
      <c r="E7" s="49"/>
      <c r="F7" s="53">
        <f>'kanal-8-01'!F55</f>
        <v>0</v>
      </c>
    </row>
    <row r="8" spans="1:6" s="58" customFormat="1" ht="22.15" customHeight="1" thickBot="1">
      <c r="A8" s="64"/>
      <c r="B8" s="78" t="s">
        <v>33</v>
      </c>
      <c r="C8" s="65"/>
      <c r="D8" s="66"/>
      <c r="E8" s="54"/>
      <c r="F8" s="156">
        <f>'kanal-8-01'!F69</f>
        <v>0</v>
      </c>
    </row>
    <row r="9" spans="1:6" s="58" customFormat="1" ht="22.15" customHeight="1" thickBot="1">
      <c r="A9" s="28"/>
      <c r="B9" s="29" t="s">
        <v>48</v>
      </c>
      <c r="C9" s="67"/>
      <c r="D9" s="68"/>
      <c r="E9" s="29"/>
      <c r="F9" s="36">
        <f>SUM(F5:F8)</f>
        <v>0</v>
      </c>
    </row>
    <row r="10" spans="1:6" s="48" customFormat="1" ht="22.15" customHeight="1" thickBot="1">
      <c r="A10" s="50"/>
      <c r="B10" s="51"/>
      <c r="C10" s="50"/>
      <c r="D10" s="69"/>
      <c r="E10" s="51"/>
      <c r="F10" s="52"/>
    </row>
    <row r="11" spans="1:6" s="48" customFormat="1" ht="22.15" customHeight="1" thickBot="1">
      <c r="A11" s="41" t="s">
        <v>119</v>
      </c>
      <c r="B11" s="42" t="s">
        <v>120</v>
      </c>
      <c r="C11" s="59"/>
      <c r="D11" s="60"/>
      <c r="E11" s="42"/>
      <c r="F11" s="36"/>
    </row>
    <row r="12" spans="1:6" s="51" customFormat="1" ht="22.15" customHeight="1">
      <c r="A12" s="61"/>
      <c r="B12" s="77" t="s">
        <v>30</v>
      </c>
      <c r="C12" s="62"/>
      <c r="D12" s="63"/>
      <c r="E12" s="49"/>
      <c r="F12" s="53">
        <f>'Črpališče Č2'!F7</f>
        <v>0</v>
      </c>
    </row>
    <row r="13" spans="1:6" s="51" customFormat="1" ht="22.15" customHeight="1">
      <c r="A13" s="61"/>
      <c r="B13" s="77" t="s">
        <v>31</v>
      </c>
      <c r="C13" s="62"/>
      <c r="D13" s="63"/>
      <c r="E13" s="49"/>
      <c r="F13" s="53">
        <f>'Črpališče Č2'!F11</f>
        <v>0</v>
      </c>
    </row>
    <row r="14" spans="1:6" s="51" customFormat="1" ht="22.15" customHeight="1">
      <c r="A14" s="61"/>
      <c r="B14" s="77" t="s">
        <v>121</v>
      </c>
      <c r="C14" s="62"/>
      <c r="D14" s="63"/>
      <c r="E14" s="49"/>
      <c r="F14" s="53">
        <f>'Črpališče Č2'!F17</f>
        <v>0</v>
      </c>
    </row>
    <row r="15" spans="1:6" s="51" customFormat="1" ht="22.15" customHeight="1">
      <c r="A15" s="61"/>
      <c r="B15" s="77" t="s">
        <v>122</v>
      </c>
      <c r="C15" s="62"/>
      <c r="D15" s="63"/>
      <c r="E15" s="49"/>
      <c r="F15" s="53">
        <f>'Črpališče Č2'!F40</f>
        <v>0</v>
      </c>
    </row>
    <row r="16" spans="1:6" s="51" customFormat="1" ht="22.15" customHeight="1">
      <c r="A16" s="61"/>
      <c r="B16" s="77" t="s">
        <v>123</v>
      </c>
      <c r="C16" s="62"/>
      <c r="D16" s="63"/>
      <c r="E16" s="49"/>
      <c r="F16" s="53">
        <f>'Črpališče Č2'!F48</f>
        <v>0</v>
      </c>
    </row>
    <row r="17" spans="1:6" s="51" customFormat="1" ht="22.15" customHeight="1">
      <c r="A17" s="280"/>
      <c r="B17" s="281" t="s">
        <v>412</v>
      </c>
      <c r="C17" s="282"/>
      <c r="D17" s="283"/>
      <c r="E17" s="284"/>
      <c r="F17" s="285">
        <f>'Črpališče Č2'!F174</f>
        <v>0</v>
      </c>
    </row>
    <row r="18" spans="1:6" s="51" customFormat="1" ht="22.15" customHeight="1">
      <c r="A18" s="279"/>
      <c r="B18" s="286" t="s">
        <v>365</v>
      </c>
      <c r="C18" s="294"/>
      <c r="D18" s="294"/>
      <c r="E18" s="297">
        <f>'Črpališče Č2'!F53</f>
        <v>0</v>
      </c>
      <c r="F18" s="74"/>
    </row>
    <row r="19" spans="1:6" s="51" customFormat="1" ht="22.15" customHeight="1">
      <c r="A19" s="73"/>
      <c r="B19" s="287" t="s">
        <v>366</v>
      </c>
      <c r="C19" s="295"/>
      <c r="D19" s="295"/>
      <c r="E19" s="298">
        <f>'Črpališče Č2'!F61</f>
        <v>0</v>
      </c>
      <c r="F19" s="74"/>
    </row>
    <row r="20" spans="1:6" s="51" customFormat="1" ht="22.15" customHeight="1">
      <c r="A20" s="73"/>
      <c r="B20" s="287" t="s">
        <v>367</v>
      </c>
      <c r="C20" s="295"/>
      <c r="D20" s="295"/>
      <c r="E20" s="298">
        <f>'Črpališče Č2'!F70</f>
        <v>0</v>
      </c>
      <c r="F20" s="74"/>
    </row>
    <row r="21" spans="1:6" s="51" customFormat="1" ht="22.15" customHeight="1">
      <c r="A21" s="73"/>
      <c r="B21" s="278" t="s">
        <v>368</v>
      </c>
      <c r="C21" s="278"/>
      <c r="D21" s="278"/>
      <c r="E21" s="298">
        <f>'Črpališče Č2'!F80</f>
        <v>0</v>
      </c>
      <c r="F21" s="74"/>
    </row>
    <row r="22" spans="1:6" s="51" customFormat="1" ht="22.15" customHeight="1">
      <c r="A22" s="73"/>
      <c r="B22" s="278" t="s">
        <v>369</v>
      </c>
      <c r="C22" s="278"/>
      <c r="D22" s="278"/>
      <c r="E22" s="298">
        <f>'Črpališče Č2'!F116</f>
        <v>0</v>
      </c>
      <c r="F22" s="74"/>
    </row>
    <row r="23" spans="1:6" s="51" customFormat="1" ht="22.15" customHeight="1">
      <c r="A23" s="73"/>
      <c r="B23" s="278" t="s">
        <v>370</v>
      </c>
      <c r="C23" s="278"/>
      <c r="D23" s="278"/>
      <c r="E23" s="298">
        <f>'Črpališče Č2'!F123</f>
        <v>0</v>
      </c>
      <c r="F23" s="74"/>
    </row>
    <row r="24" spans="1:6" s="51" customFormat="1" ht="22.15" customHeight="1">
      <c r="A24" s="73"/>
      <c r="B24" s="278" t="s">
        <v>371</v>
      </c>
      <c r="C24" s="278"/>
      <c r="D24" s="278"/>
      <c r="E24" s="298">
        <f>'Črpališče Č2'!F152</f>
        <v>0</v>
      </c>
      <c r="F24" s="74"/>
    </row>
    <row r="25" spans="1:6" s="51" customFormat="1" ht="22.15" customHeight="1">
      <c r="A25" s="73"/>
      <c r="B25" s="278" t="s">
        <v>372</v>
      </c>
      <c r="C25" s="278"/>
      <c r="D25" s="278"/>
      <c r="E25" s="298">
        <f>'Črpališče Č2'!F165</f>
        <v>0</v>
      </c>
      <c r="F25" s="74"/>
    </row>
    <row r="26" spans="1:6" s="51" customFormat="1" ht="22.15" customHeight="1" thickBot="1">
      <c r="A26" s="75"/>
      <c r="B26" s="288" t="s">
        <v>373</v>
      </c>
      <c r="C26" s="296"/>
      <c r="D26" s="296"/>
      <c r="E26" s="299">
        <f>'Črpališče Č2'!F173</f>
        <v>0</v>
      </c>
      <c r="F26" s="76"/>
    </row>
    <row r="27" spans="1:6" s="51" customFormat="1" ht="22.15" customHeight="1" thickBot="1">
      <c r="A27" s="41"/>
      <c r="B27" s="42" t="s">
        <v>124</v>
      </c>
      <c r="C27" s="59"/>
      <c r="D27" s="60"/>
      <c r="E27" s="42"/>
      <c r="F27" s="36">
        <f>SUM(F12:F26)</f>
        <v>0</v>
      </c>
    </row>
    <row r="28" spans="1:6" s="51" customFormat="1" ht="22.15" customHeight="1" thickBot="1">
      <c r="A28" s="50"/>
      <c r="C28" s="50"/>
      <c r="D28" s="69"/>
      <c r="F28" s="52"/>
    </row>
    <row r="29" spans="1:6" s="51" customFormat="1" ht="22.15" customHeight="1" thickBot="1">
      <c r="A29" s="41"/>
      <c r="B29" s="42" t="s">
        <v>377</v>
      </c>
      <c r="C29" s="59"/>
      <c r="D29" s="60"/>
      <c r="E29" s="42"/>
      <c r="F29" s="36">
        <f>F9+F27</f>
        <v>0</v>
      </c>
    </row>
    <row r="30" spans="1:6" s="72" customFormat="1" ht="22.15" customHeight="1" thickBot="1">
      <c r="A30" s="30"/>
      <c r="B30" s="31" t="s">
        <v>62</v>
      </c>
      <c r="C30" s="70"/>
      <c r="D30" s="71"/>
      <c r="E30" s="31"/>
      <c r="F30" s="32">
        <f>F29*0.1</f>
        <v>0</v>
      </c>
    </row>
    <row r="31" spans="1:6" s="58" customFormat="1" ht="22.15" customHeight="1" thickBot="1">
      <c r="A31" s="8"/>
      <c r="B31" s="13" t="s">
        <v>376</v>
      </c>
      <c r="C31" s="11"/>
      <c r="D31" s="12"/>
      <c r="E31" s="7"/>
      <c r="F31" s="23">
        <f>F29+F30</f>
        <v>0</v>
      </c>
    </row>
    <row r="32" spans="1:6" s="58" customFormat="1" ht="22.15" customHeight="1" thickBot="1">
      <c r="A32" s="14"/>
      <c r="B32" s="15" t="s">
        <v>14</v>
      </c>
      <c r="C32" s="16"/>
      <c r="D32" s="17"/>
      <c r="E32" s="18"/>
      <c r="F32" s="24">
        <f>F31*0.22</f>
        <v>0</v>
      </c>
    </row>
    <row r="33" spans="1:6" s="58" customFormat="1" ht="22.15" customHeight="1" thickTop="1" thickBot="1">
      <c r="A33" s="9"/>
      <c r="B33" s="19" t="s">
        <v>23</v>
      </c>
      <c r="C33" s="20"/>
      <c r="D33" s="21"/>
      <c r="E33" s="22"/>
      <c r="F33" s="25">
        <f>F31*1.22</f>
        <v>0</v>
      </c>
    </row>
    <row r="34" spans="1:6" s="4" customFormat="1" ht="15.75" thickTop="1">
      <c r="A34" s="37"/>
      <c r="B34" s="43"/>
      <c r="C34" s="39"/>
      <c r="D34" s="40"/>
      <c r="E34" s="38"/>
      <c r="F34" s="44"/>
    </row>
    <row r="35" spans="1:6" s="26" customFormat="1">
      <c r="A35" s="5"/>
      <c r="B35" s="10"/>
      <c r="C35" s="27"/>
      <c r="D35" s="6"/>
    </row>
    <row r="36" spans="1:6" s="4" customFormat="1" ht="48.75" customHeight="1">
      <c r="A36" s="459" t="s">
        <v>16</v>
      </c>
      <c r="B36" s="460"/>
      <c r="C36" s="460"/>
      <c r="D36" s="460"/>
      <c r="E36" s="460"/>
      <c r="F36" s="461"/>
    </row>
    <row r="37" spans="1:6" s="4" customFormat="1" ht="48.75" customHeight="1">
      <c r="A37" s="453" t="s">
        <v>17</v>
      </c>
      <c r="B37" s="454"/>
      <c r="C37" s="454"/>
      <c r="D37" s="454"/>
      <c r="E37" s="454"/>
      <c r="F37" s="455"/>
    </row>
    <row r="38" spans="1:6" ht="167.25" customHeight="1">
      <c r="A38" s="453" t="s">
        <v>18</v>
      </c>
      <c r="B38" s="454"/>
      <c r="C38" s="454"/>
      <c r="D38" s="454"/>
      <c r="E38" s="454"/>
      <c r="F38" s="455"/>
    </row>
    <row r="39" spans="1:6" s="26" customFormat="1" ht="45.75" customHeight="1">
      <c r="A39" s="453" t="s">
        <v>410</v>
      </c>
      <c r="B39" s="454"/>
      <c r="C39" s="454"/>
      <c r="D39" s="454"/>
      <c r="E39" s="454"/>
      <c r="F39" s="455"/>
    </row>
    <row r="40" spans="1:6" s="26" customFormat="1" ht="40.5" customHeight="1">
      <c r="A40" s="453" t="s">
        <v>411</v>
      </c>
      <c r="B40" s="454"/>
      <c r="C40" s="454"/>
      <c r="D40" s="454"/>
      <c r="E40" s="454"/>
      <c r="F40" s="455"/>
    </row>
    <row r="41" spans="1:6" ht="37.5" customHeight="1">
      <c r="A41" s="453" t="s">
        <v>19</v>
      </c>
      <c r="B41" s="454"/>
      <c r="C41" s="454"/>
      <c r="D41" s="454"/>
      <c r="E41" s="454"/>
      <c r="F41" s="455"/>
    </row>
  </sheetData>
  <sheetProtection algorithmName="SHA-512" hashValue="6cG9YOzc3hjaUJxEWHHeDxweC5J7PJEx8506ps0LsLExZlg81oXOurtrQd2es2zHgsPbQjobM1yLIoevbtWk1w==" saltValue="7WGxMvFE8BaI+VbF0zuy1Q==" spinCount="100000" sheet="1" objects="1" scenarios="1"/>
  <mergeCells count="8">
    <mergeCell ref="A41:F41"/>
    <mergeCell ref="B1:F1"/>
    <mergeCell ref="B2:F2"/>
    <mergeCell ref="A36:F36"/>
    <mergeCell ref="A37:F37"/>
    <mergeCell ref="A38:F38"/>
    <mergeCell ref="A39:F39"/>
    <mergeCell ref="A40:F40"/>
  </mergeCells>
  <phoneticPr fontId="0" type="noConversion"/>
  <pageMargins left="0.7" right="0.7" top="0.75" bottom="0.75" header="0.3" footer="0.3"/>
  <pageSetup paperSize="9" orientation="portrait" r:id="rId1"/>
  <headerFooter alignWithMargins="0">
    <oddHeader xml:space="preserve">&amp;R&amp;8
</oddHeader>
    <oddFooter>&amp;C&amp;8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8"/>
  <sheetViews>
    <sheetView view="pageBreakPreview" zoomScaleNormal="100" zoomScaleSheetLayoutView="100" workbookViewId="0">
      <pane ySplit="3" topLeftCell="A4" activePane="bottomLeft" state="frozen"/>
      <selection pane="bottomLeft" activeCell="L67" sqref="L67"/>
    </sheetView>
  </sheetViews>
  <sheetFormatPr defaultColWidth="9.140625" defaultRowHeight="14.25"/>
  <cols>
    <col min="1" max="1" width="6" style="87" customWidth="1"/>
    <col min="2" max="2" width="43.140625" style="149" customWidth="1"/>
    <col min="3" max="3" width="6.5703125" style="93" bestFit="1" customWidth="1"/>
    <col min="4" max="4" width="8.140625" style="94" customWidth="1"/>
    <col min="5" max="5" width="12.28515625" style="311" customWidth="1"/>
    <col min="6" max="6" width="13.140625" style="122" customWidth="1"/>
    <col min="7" max="7" width="9.140625" style="357"/>
    <col min="8" max="16384" width="9.140625" style="358"/>
  </cols>
  <sheetData>
    <row r="1" spans="1:7" ht="19.899999999999999" customHeight="1">
      <c r="A1" s="79" t="s">
        <v>115</v>
      </c>
      <c r="B1" s="88" t="s">
        <v>117</v>
      </c>
    </row>
    <row r="2" spans="1:7" ht="15" thickBot="1">
      <c r="A2" s="79"/>
      <c r="B2" s="88"/>
    </row>
    <row r="3" spans="1:7" ht="26.25" thickBot="1">
      <c r="A3" s="35" t="s">
        <v>0</v>
      </c>
      <c r="B3" s="135" t="s">
        <v>1</v>
      </c>
      <c r="C3" s="33" t="s">
        <v>2</v>
      </c>
      <c r="D3" s="34" t="s">
        <v>3</v>
      </c>
      <c r="E3" s="351" t="s">
        <v>4</v>
      </c>
      <c r="F3" s="123" t="s">
        <v>5</v>
      </c>
    </row>
    <row r="4" spans="1:7" s="360" customFormat="1" ht="15" thickBot="1">
      <c r="A4" s="303"/>
      <c r="B4" s="300"/>
      <c r="C4" s="301"/>
      <c r="D4" s="302"/>
      <c r="E4" s="312"/>
      <c r="F4" s="304"/>
      <c r="G4" s="359"/>
    </row>
    <row r="5" spans="1:7" ht="19.899999999999999" customHeight="1" thickBot="1">
      <c r="A5" s="80"/>
      <c r="B5" s="346" t="s">
        <v>29</v>
      </c>
      <c r="C5" s="352"/>
      <c r="D5" s="353"/>
      <c r="E5" s="354"/>
      <c r="F5" s="355"/>
    </row>
    <row r="6" spans="1:7" ht="165.75">
      <c r="A6" s="81" t="s">
        <v>63</v>
      </c>
      <c r="B6" s="136" t="s">
        <v>381</v>
      </c>
      <c r="C6" s="95" t="s">
        <v>7</v>
      </c>
      <c r="D6" s="96">
        <v>1</v>
      </c>
      <c r="E6" s="448"/>
      <c r="F6" s="124">
        <f>D6*E6</f>
        <v>0</v>
      </c>
    </row>
    <row r="7" spans="1:7" ht="114.75">
      <c r="A7" s="82" t="s">
        <v>70</v>
      </c>
      <c r="B7" s="89" t="s">
        <v>382</v>
      </c>
      <c r="C7" s="97" t="s">
        <v>7</v>
      </c>
      <c r="D7" s="98">
        <v>1</v>
      </c>
      <c r="E7" s="449"/>
      <c r="F7" s="125">
        <f>D7*E7</f>
        <v>0</v>
      </c>
    </row>
    <row r="8" spans="1:7" ht="89.25">
      <c r="A8" s="81" t="s">
        <v>69</v>
      </c>
      <c r="B8" s="89" t="s">
        <v>383</v>
      </c>
      <c r="C8" s="97" t="s">
        <v>7</v>
      </c>
      <c r="D8" s="98">
        <v>1</v>
      </c>
      <c r="E8" s="449"/>
      <c r="F8" s="125">
        <f t="shared" ref="F8:F13" si="0">D8*E8</f>
        <v>0</v>
      </c>
    </row>
    <row r="9" spans="1:7" ht="38.25">
      <c r="A9" s="82" t="s">
        <v>68</v>
      </c>
      <c r="B9" s="89" t="s">
        <v>58</v>
      </c>
      <c r="C9" s="198" t="s">
        <v>6</v>
      </c>
      <c r="D9" s="181">
        <v>2</v>
      </c>
      <c r="E9" s="449"/>
      <c r="F9" s="125">
        <f t="shared" si="0"/>
        <v>0</v>
      </c>
    </row>
    <row r="10" spans="1:7" ht="25.5">
      <c r="A10" s="81" t="s">
        <v>67</v>
      </c>
      <c r="B10" s="89" t="s">
        <v>44</v>
      </c>
      <c r="C10" s="97" t="s">
        <v>9</v>
      </c>
      <c r="D10" s="98">
        <v>104.1</v>
      </c>
      <c r="E10" s="449"/>
      <c r="F10" s="125">
        <f t="shared" si="0"/>
        <v>0</v>
      </c>
    </row>
    <row r="11" spans="1:7" ht="25.5">
      <c r="A11" s="82" t="s">
        <v>66</v>
      </c>
      <c r="B11" s="137" t="s">
        <v>24</v>
      </c>
      <c r="C11" s="97" t="s">
        <v>6</v>
      </c>
      <c r="D11" s="98">
        <v>6</v>
      </c>
      <c r="E11" s="449"/>
      <c r="F11" s="125">
        <f t="shared" si="0"/>
        <v>0</v>
      </c>
    </row>
    <row r="12" spans="1:7" ht="38.25">
      <c r="A12" s="82" t="s">
        <v>65</v>
      </c>
      <c r="B12" s="92" t="s">
        <v>45</v>
      </c>
      <c r="C12" s="97" t="s">
        <v>9</v>
      </c>
      <c r="D12" s="98">
        <v>6</v>
      </c>
      <c r="E12" s="449"/>
      <c r="F12" s="125">
        <f t="shared" si="0"/>
        <v>0</v>
      </c>
    </row>
    <row r="13" spans="1:7" ht="39" thickBot="1">
      <c r="A13" s="309" t="s">
        <v>64</v>
      </c>
      <c r="B13" s="390" t="s">
        <v>51</v>
      </c>
      <c r="C13" s="391" t="s">
        <v>47</v>
      </c>
      <c r="D13" s="327">
        <v>10</v>
      </c>
      <c r="E13" s="450"/>
      <c r="F13" s="392">
        <f t="shared" si="0"/>
        <v>0</v>
      </c>
    </row>
    <row r="14" spans="1:7" ht="19.899999999999999" customHeight="1" thickBot="1">
      <c r="A14" s="395" t="s">
        <v>34</v>
      </c>
      <c r="B14" s="385" t="s">
        <v>12</v>
      </c>
      <c r="C14" s="396"/>
      <c r="D14" s="397"/>
      <c r="E14" s="398"/>
      <c r="F14" s="399">
        <f>SUM(F6:F13)</f>
        <v>0</v>
      </c>
    </row>
    <row r="15" spans="1:7" ht="15" thickBot="1">
      <c r="A15" s="393"/>
      <c r="B15" s="143"/>
      <c r="C15" s="109"/>
      <c r="D15" s="110"/>
      <c r="E15" s="319"/>
      <c r="F15" s="394"/>
    </row>
    <row r="16" spans="1:7" ht="19.899999999999999" customHeight="1" thickBot="1">
      <c r="A16" s="84"/>
      <c r="B16" s="139" t="s">
        <v>35</v>
      </c>
      <c r="C16" s="103"/>
      <c r="D16" s="104"/>
      <c r="E16" s="316"/>
      <c r="F16" s="127"/>
    </row>
    <row r="17" spans="1:6" ht="63.75">
      <c r="A17" s="85"/>
      <c r="B17" s="140" t="s">
        <v>50</v>
      </c>
      <c r="C17" s="105"/>
      <c r="D17" s="106"/>
      <c r="E17" s="317"/>
      <c r="F17" s="128"/>
    </row>
    <row r="18" spans="1:6" ht="38.25">
      <c r="A18" s="81"/>
      <c r="B18" s="141" t="s">
        <v>21</v>
      </c>
      <c r="C18" s="97"/>
      <c r="D18" s="99"/>
      <c r="E18" s="314"/>
      <c r="F18" s="125"/>
    </row>
    <row r="19" spans="1:6" ht="63.75">
      <c r="A19" s="81"/>
      <c r="B19" s="141" t="s">
        <v>114</v>
      </c>
      <c r="C19" s="97"/>
      <c r="D19" s="99"/>
      <c r="E19" s="314"/>
      <c r="F19" s="125"/>
    </row>
    <row r="20" spans="1:6" ht="38.25">
      <c r="A20" s="81" t="s">
        <v>72</v>
      </c>
      <c r="B20" s="361" t="s">
        <v>52</v>
      </c>
      <c r="C20" s="97" t="s">
        <v>46</v>
      </c>
      <c r="D20" s="98">
        <v>22.6</v>
      </c>
      <c r="E20" s="449"/>
      <c r="F20" s="125">
        <f>D20*E20</f>
        <v>0</v>
      </c>
    </row>
    <row r="21" spans="1:6" ht="38.25">
      <c r="A21" s="82" t="s">
        <v>73</v>
      </c>
      <c r="B21" s="362" t="s">
        <v>378</v>
      </c>
      <c r="C21" s="97" t="s">
        <v>46</v>
      </c>
      <c r="D21" s="98">
        <v>3.5</v>
      </c>
      <c r="E21" s="449"/>
      <c r="F21" s="125">
        <f t="shared" ref="F21:F39" si="1">D21*E21</f>
        <v>0</v>
      </c>
    </row>
    <row r="22" spans="1:6" ht="51">
      <c r="A22" s="82" t="s">
        <v>74</v>
      </c>
      <c r="B22" s="362" t="s">
        <v>379</v>
      </c>
      <c r="C22" s="97"/>
      <c r="D22" s="99"/>
      <c r="E22" s="314"/>
      <c r="F22" s="125"/>
    </row>
    <row r="23" spans="1:6">
      <c r="A23" s="81"/>
      <c r="B23" s="361" t="s">
        <v>56</v>
      </c>
      <c r="C23" s="97" t="s">
        <v>46</v>
      </c>
      <c r="D23" s="98">
        <v>235</v>
      </c>
      <c r="E23" s="449"/>
      <c r="F23" s="125">
        <f t="shared" si="1"/>
        <v>0</v>
      </c>
    </row>
    <row r="24" spans="1:6">
      <c r="A24" s="82"/>
      <c r="B24" s="361" t="s">
        <v>55</v>
      </c>
      <c r="C24" s="97" t="s">
        <v>46</v>
      </c>
      <c r="D24" s="98">
        <v>100</v>
      </c>
      <c r="E24" s="449"/>
      <c r="F24" s="125">
        <f t="shared" si="1"/>
        <v>0</v>
      </c>
    </row>
    <row r="25" spans="1:6" ht="38.25">
      <c r="A25" s="81" t="s">
        <v>75</v>
      </c>
      <c r="B25" s="363" t="s">
        <v>25</v>
      </c>
      <c r="C25" s="100" t="s">
        <v>47</v>
      </c>
      <c r="D25" s="98">
        <v>629</v>
      </c>
      <c r="E25" s="449"/>
      <c r="F25" s="125">
        <f t="shared" si="1"/>
        <v>0</v>
      </c>
    </row>
    <row r="26" spans="1:6" ht="76.5">
      <c r="A26" s="81" t="s">
        <v>76</v>
      </c>
      <c r="B26" s="361" t="s">
        <v>53</v>
      </c>
      <c r="C26" s="97" t="s">
        <v>6</v>
      </c>
      <c r="D26" s="98">
        <v>7</v>
      </c>
      <c r="E26" s="449"/>
      <c r="F26" s="125">
        <f t="shared" si="1"/>
        <v>0</v>
      </c>
    </row>
    <row r="27" spans="1:6" ht="38.25">
      <c r="A27" s="82" t="s">
        <v>77</v>
      </c>
      <c r="B27" s="361" t="s">
        <v>43</v>
      </c>
      <c r="C27" s="100" t="s">
        <v>47</v>
      </c>
      <c r="D27" s="98">
        <v>120</v>
      </c>
      <c r="E27" s="449"/>
      <c r="F27" s="125">
        <f t="shared" si="1"/>
        <v>0</v>
      </c>
    </row>
    <row r="28" spans="1:6" ht="51">
      <c r="A28" s="81" t="s">
        <v>78</v>
      </c>
      <c r="B28" s="364" t="s">
        <v>112</v>
      </c>
      <c r="C28" s="97" t="s">
        <v>46</v>
      </c>
      <c r="D28" s="98">
        <v>13.5</v>
      </c>
      <c r="E28" s="449"/>
      <c r="F28" s="125">
        <f t="shared" si="1"/>
        <v>0</v>
      </c>
    </row>
    <row r="29" spans="1:6" ht="63.75">
      <c r="A29" s="82" t="s">
        <v>79</v>
      </c>
      <c r="B29" s="364" t="s">
        <v>390</v>
      </c>
      <c r="C29" s="97" t="s">
        <v>46</v>
      </c>
      <c r="D29" s="98">
        <v>36.4</v>
      </c>
      <c r="E29" s="449"/>
      <c r="F29" s="125">
        <f t="shared" si="1"/>
        <v>0</v>
      </c>
    </row>
    <row r="30" spans="1:6" ht="102">
      <c r="A30" s="81" t="s">
        <v>80</v>
      </c>
      <c r="B30" s="361" t="s">
        <v>110</v>
      </c>
      <c r="C30" s="97" t="s">
        <v>46</v>
      </c>
      <c r="D30" s="98">
        <v>282</v>
      </c>
      <c r="E30" s="449"/>
      <c r="F30" s="125">
        <f t="shared" si="1"/>
        <v>0</v>
      </c>
    </row>
    <row r="31" spans="1:6" ht="40.5" customHeight="1">
      <c r="A31" s="81" t="s">
        <v>81</v>
      </c>
      <c r="B31" s="356" t="s">
        <v>384</v>
      </c>
      <c r="C31" s="97" t="s">
        <v>46</v>
      </c>
      <c r="D31" s="98">
        <v>3</v>
      </c>
      <c r="E31" s="449"/>
      <c r="F31" s="125">
        <f t="shared" si="1"/>
        <v>0</v>
      </c>
    </row>
    <row r="32" spans="1:6" ht="42" customHeight="1">
      <c r="A32" s="81" t="s">
        <v>82</v>
      </c>
      <c r="B32" s="356" t="s">
        <v>385</v>
      </c>
      <c r="C32" s="97" t="s">
        <v>46</v>
      </c>
      <c r="D32" s="98">
        <v>2</v>
      </c>
      <c r="E32" s="449"/>
      <c r="F32" s="125">
        <f t="shared" si="1"/>
        <v>0</v>
      </c>
    </row>
    <row r="33" spans="1:6" ht="38.25">
      <c r="A33" s="81" t="s">
        <v>83</v>
      </c>
      <c r="B33" s="363" t="s">
        <v>386</v>
      </c>
      <c r="C33" s="97" t="s">
        <v>9</v>
      </c>
      <c r="D33" s="98">
        <v>104.1</v>
      </c>
      <c r="E33" s="449"/>
      <c r="F33" s="125">
        <f t="shared" si="1"/>
        <v>0</v>
      </c>
    </row>
    <row r="34" spans="1:6" ht="38.25">
      <c r="A34" s="81" t="s">
        <v>84</v>
      </c>
      <c r="B34" s="363" t="s">
        <v>54</v>
      </c>
      <c r="C34" s="97" t="s">
        <v>46</v>
      </c>
      <c r="D34" s="98">
        <v>56.5</v>
      </c>
      <c r="E34" s="449"/>
      <c r="F34" s="125">
        <f t="shared" si="1"/>
        <v>0</v>
      </c>
    </row>
    <row r="35" spans="1:6" ht="38.25">
      <c r="A35" s="81" t="s">
        <v>89</v>
      </c>
      <c r="B35" s="365" t="s">
        <v>108</v>
      </c>
      <c r="C35" s="97" t="s">
        <v>46</v>
      </c>
      <c r="D35" s="98">
        <v>0.35</v>
      </c>
      <c r="E35" s="449"/>
      <c r="F35" s="125">
        <f t="shared" si="1"/>
        <v>0</v>
      </c>
    </row>
    <row r="36" spans="1:6" ht="63.75">
      <c r="A36" s="81" t="s">
        <v>88</v>
      </c>
      <c r="B36" s="361" t="s">
        <v>109</v>
      </c>
      <c r="C36" s="100" t="s">
        <v>47</v>
      </c>
      <c r="D36" s="98">
        <v>10</v>
      </c>
      <c r="E36" s="449"/>
      <c r="F36" s="125">
        <f t="shared" si="1"/>
        <v>0</v>
      </c>
    </row>
    <row r="37" spans="1:6" ht="38.25">
      <c r="A37" s="81" t="s">
        <v>87</v>
      </c>
      <c r="B37" s="366" t="s">
        <v>392</v>
      </c>
      <c r="C37" s="100" t="s">
        <v>9</v>
      </c>
      <c r="D37" s="98">
        <v>5</v>
      </c>
      <c r="E37" s="449"/>
      <c r="F37" s="125">
        <f t="shared" si="1"/>
        <v>0</v>
      </c>
    </row>
    <row r="38" spans="1:6" ht="38.25">
      <c r="A38" s="81" t="s">
        <v>86</v>
      </c>
      <c r="B38" s="364" t="s">
        <v>59</v>
      </c>
      <c r="C38" s="100" t="s">
        <v>46</v>
      </c>
      <c r="D38" s="98">
        <v>22.6</v>
      </c>
      <c r="E38" s="449"/>
      <c r="F38" s="125">
        <f t="shared" si="1"/>
        <v>0</v>
      </c>
    </row>
    <row r="39" spans="1:6" ht="26.25" thickBot="1">
      <c r="A39" s="81" t="s">
        <v>85</v>
      </c>
      <c r="B39" s="364" t="s">
        <v>71</v>
      </c>
      <c r="C39" s="100" t="s">
        <v>47</v>
      </c>
      <c r="D39" s="98">
        <v>113</v>
      </c>
      <c r="E39" s="449"/>
      <c r="F39" s="125">
        <f t="shared" si="1"/>
        <v>0</v>
      </c>
    </row>
    <row r="40" spans="1:6" ht="19.899999999999999" customHeight="1" thickBot="1">
      <c r="A40" s="47" t="s">
        <v>36</v>
      </c>
      <c r="B40" s="142" t="s">
        <v>11</v>
      </c>
      <c r="C40" s="107"/>
      <c r="D40" s="108"/>
      <c r="E40" s="318"/>
      <c r="F40" s="129">
        <f>SUM(F20:F39)</f>
        <v>0</v>
      </c>
    </row>
    <row r="41" spans="1:6" ht="15" thickBot="1">
      <c r="A41" s="83"/>
      <c r="B41" s="143"/>
      <c r="C41" s="109"/>
      <c r="D41" s="110"/>
      <c r="E41" s="319"/>
      <c r="F41" s="126"/>
    </row>
    <row r="42" spans="1:6" ht="19.899999999999999" customHeight="1" thickBot="1">
      <c r="A42" s="86"/>
      <c r="B42" s="144" t="s">
        <v>37</v>
      </c>
      <c r="C42" s="111"/>
      <c r="D42" s="112"/>
      <c r="E42" s="320"/>
      <c r="F42" s="130"/>
    </row>
    <row r="43" spans="1:6" ht="63.75">
      <c r="A43" s="85"/>
      <c r="B43" s="145" t="s">
        <v>20</v>
      </c>
      <c r="C43" s="95"/>
      <c r="D43" s="113"/>
      <c r="E43" s="313"/>
      <c r="F43" s="124"/>
    </row>
    <row r="44" spans="1:6" ht="76.5">
      <c r="A44" s="82" t="s">
        <v>91</v>
      </c>
      <c r="B44" s="363" t="s">
        <v>116</v>
      </c>
      <c r="C44" s="97" t="s">
        <v>9</v>
      </c>
      <c r="D44" s="98">
        <v>104.1</v>
      </c>
      <c r="E44" s="451"/>
      <c r="F44" s="131">
        <f>D44*E44</f>
        <v>0</v>
      </c>
    </row>
    <row r="45" spans="1:6" ht="38.25">
      <c r="A45" s="367" t="s">
        <v>92</v>
      </c>
      <c r="B45" s="342" t="s">
        <v>401</v>
      </c>
      <c r="C45" s="97" t="s">
        <v>6</v>
      </c>
      <c r="D45" s="368">
        <v>1</v>
      </c>
      <c r="E45" s="452"/>
      <c r="F45" s="369">
        <f t="shared" ref="F45" si="2">D45*E45</f>
        <v>0</v>
      </c>
    </row>
    <row r="46" spans="1:6" ht="216.75">
      <c r="A46" s="82" t="s">
        <v>93</v>
      </c>
      <c r="B46" s="361" t="s">
        <v>118</v>
      </c>
      <c r="C46" s="97"/>
      <c r="D46" s="98"/>
      <c r="E46" s="321"/>
      <c r="F46" s="131"/>
    </row>
    <row r="47" spans="1:6">
      <c r="A47" s="81"/>
      <c r="B47" s="370" t="s">
        <v>26</v>
      </c>
      <c r="C47" s="97" t="s">
        <v>6</v>
      </c>
      <c r="D47" s="98">
        <v>2</v>
      </c>
      <c r="E47" s="451"/>
      <c r="F47" s="131">
        <f t="shared" ref="F47:F54" si="3">D47*E47</f>
        <v>0</v>
      </c>
    </row>
    <row r="48" spans="1:6">
      <c r="A48" s="82"/>
      <c r="B48" s="370" t="s">
        <v>27</v>
      </c>
      <c r="C48" s="97" t="s">
        <v>6</v>
      </c>
      <c r="D48" s="98">
        <v>2</v>
      </c>
      <c r="E48" s="451"/>
      <c r="F48" s="131">
        <f t="shared" si="3"/>
        <v>0</v>
      </c>
    </row>
    <row r="49" spans="1:6">
      <c r="A49" s="81"/>
      <c r="B49" s="370" t="s">
        <v>113</v>
      </c>
      <c r="C49" s="97" t="s">
        <v>6</v>
      </c>
      <c r="D49" s="98">
        <v>1</v>
      </c>
      <c r="E49" s="451"/>
      <c r="F49" s="131">
        <f t="shared" si="3"/>
        <v>0</v>
      </c>
    </row>
    <row r="50" spans="1:6" ht="51">
      <c r="A50" s="81" t="s">
        <v>94</v>
      </c>
      <c r="B50" s="363" t="s">
        <v>90</v>
      </c>
      <c r="C50" s="97" t="s">
        <v>6</v>
      </c>
      <c r="D50" s="98">
        <v>1</v>
      </c>
      <c r="E50" s="451"/>
      <c r="F50" s="131">
        <f t="shared" si="3"/>
        <v>0</v>
      </c>
    </row>
    <row r="51" spans="1:6" ht="102">
      <c r="A51" s="82" t="s">
        <v>95</v>
      </c>
      <c r="B51" s="361" t="s">
        <v>380</v>
      </c>
      <c r="C51" s="97" t="s">
        <v>6</v>
      </c>
      <c r="D51" s="98">
        <v>3</v>
      </c>
      <c r="E51" s="451"/>
      <c r="F51" s="131">
        <f t="shared" si="3"/>
        <v>0</v>
      </c>
    </row>
    <row r="52" spans="1:6" ht="51">
      <c r="A52" s="81" t="s">
        <v>96</v>
      </c>
      <c r="B52" s="361" t="s">
        <v>60</v>
      </c>
      <c r="C52" s="97" t="s">
        <v>6</v>
      </c>
      <c r="D52" s="98">
        <v>3</v>
      </c>
      <c r="E52" s="451"/>
      <c r="F52" s="131">
        <f t="shared" si="3"/>
        <v>0</v>
      </c>
    </row>
    <row r="53" spans="1:6" ht="51">
      <c r="A53" s="82" t="s">
        <v>97</v>
      </c>
      <c r="B53" s="371" t="s">
        <v>111</v>
      </c>
      <c r="C53" s="97" t="s">
        <v>6</v>
      </c>
      <c r="D53" s="114">
        <v>3</v>
      </c>
      <c r="E53" s="451"/>
      <c r="F53" s="131">
        <f t="shared" si="3"/>
        <v>0</v>
      </c>
    </row>
    <row r="54" spans="1:6" ht="102.75" thickBot="1">
      <c r="A54" s="81" t="s">
        <v>402</v>
      </c>
      <c r="B54" s="361" t="s">
        <v>57</v>
      </c>
      <c r="C54" s="97" t="s">
        <v>9</v>
      </c>
      <c r="D54" s="98">
        <v>15</v>
      </c>
      <c r="E54" s="451"/>
      <c r="F54" s="131">
        <f t="shared" si="3"/>
        <v>0</v>
      </c>
    </row>
    <row r="55" spans="1:6" ht="19.899999999999999" customHeight="1" thickBot="1">
      <c r="A55" s="46" t="s">
        <v>38</v>
      </c>
      <c r="B55" s="146" t="s">
        <v>22</v>
      </c>
      <c r="C55" s="115"/>
      <c r="D55" s="116"/>
      <c r="E55" s="322"/>
      <c r="F55" s="132">
        <f>SUM(F44:F54)</f>
        <v>0</v>
      </c>
    </row>
    <row r="56" spans="1:6" ht="15" thickBot="1">
      <c r="A56" s="83"/>
      <c r="B56" s="138"/>
      <c r="C56" s="101"/>
      <c r="D56" s="102"/>
      <c r="E56" s="315"/>
      <c r="F56" s="126"/>
    </row>
    <row r="57" spans="1:6" ht="19.899999999999999" customHeight="1" thickBot="1">
      <c r="A57" s="84"/>
      <c r="B57" s="147" t="s">
        <v>39</v>
      </c>
      <c r="C57" s="117"/>
      <c r="D57" s="118"/>
      <c r="E57" s="323"/>
      <c r="F57" s="133"/>
    </row>
    <row r="58" spans="1:6" ht="76.5">
      <c r="A58" s="81"/>
      <c r="B58" s="140" t="s">
        <v>8</v>
      </c>
      <c r="C58" s="105"/>
      <c r="D58" s="106"/>
      <c r="E58" s="447"/>
      <c r="F58" s="128"/>
    </row>
    <row r="59" spans="1:6" ht="25.5">
      <c r="A59" s="82" t="s">
        <v>98</v>
      </c>
      <c r="B59" s="361" t="s">
        <v>41</v>
      </c>
      <c r="C59" s="97" t="s">
        <v>15</v>
      </c>
      <c r="D59" s="98">
        <v>3</v>
      </c>
      <c r="E59" s="446"/>
      <c r="F59" s="125">
        <f>D59*E59</f>
        <v>0</v>
      </c>
    </row>
    <row r="60" spans="1:6" ht="25.5">
      <c r="A60" s="82" t="s">
        <v>99</v>
      </c>
      <c r="B60" s="361" t="s">
        <v>61</v>
      </c>
      <c r="C60" s="97" t="s">
        <v>28</v>
      </c>
      <c r="D60" s="98">
        <v>6</v>
      </c>
      <c r="E60" s="446"/>
      <c r="F60" s="125">
        <f t="shared" ref="F60:F68" si="4">D60*E60</f>
        <v>0</v>
      </c>
    </row>
    <row r="61" spans="1:6" ht="25.5">
      <c r="A61" s="82" t="s">
        <v>100</v>
      </c>
      <c r="B61" s="372" t="s">
        <v>42</v>
      </c>
      <c r="C61" s="310" t="s">
        <v>9</v>
      </c>
      <c r="D61" s="219">
        <v>104.1</v>
      </c>
      <c r="E61" s="446"/>
      <c r="F61" s="125">
        <f t="shared" si="4"/>
        <v>0</v>
      </c>
    </row>
    <row r="62" spans="1:6" ht="25.5">
      <c r="A62" s="82" t="s">
        <v>101</v>
      </c>
      <c r="B62" s="363" t="s">
        <v>393</v>
      </c>
      <c r="C62" s="97" t="s">
        <v>47</v>
      </c>
      <c r="D62" s="98">
        <v>10</v>
      </c>
      <c r="E62" s="446"/>
      <c r="F62" s="125">
        <f t="shared" si="4"/>
        <v>0</v>
      </c>
    </row>
    <row r="63" spans="1:6" ht="25.5">
      <c r="A63" s="82" t="s">
        <v>102</v>
      </c>
      <c r="B63" s="363" t="s">
        <v>394</v>
      </c>
      <c r="C63" s="97" t="s">
        <v>47</v>
      </c>
      <c r="D63" s="98">
        <v>10</v>
      </c>
      <c r="E63" s="446"/>
      <c r="F63" s="125">
        <f t="shared" si="4"/>
        <v>0</v>
      </c>
    </row>
    <row r="64" spans="1:6" ht="38.25">
      <c r="A64" s="309" t="s">
        <v>103</v>
      </c>
      <c r="B64" s="372" t="s">
        <v>387</v>
      </c>
      <c r="C64" s="310" t="s">
        <v>9</v>
      </c>
      <c r="D64" s="219">
        <v>104.1</v>
      </c>
      <c r="E64" s="446"/>
      <c r="F64" s="125">
        <f t="shared" ref="F64:F65" si="5">D64*E64</f>
        <v>0</v>
      </c>
    </row>
    <row r="65" spans="1:6" ht="38.25">
      <c r="A65" s="309" t="s">
        <v>104</v>
      </c>
      <c r="B65" s="342" t="s">
        <v>245</v>
      </c>
      <c r="C65" s="310" t="s">
        <v>6</v>
      </c>
      <c r="D65" s="219">
        <v>5</v>
      </c>
      <c r="E65" s="446"/>
      <c r="F65" s="125">
        <f t="shared" si="5"/>
        <v>0</v>
      </c>
    </row>
    <row r="66" spans="1:6" ht="51">
      <c r="A66" s="82" t="s">
        <v>105</v>
      </c>
      <c r="B66" s="342" t="s">
        <v>246</v>
      </c>
      <c r="C66" s="310" t="s">
        <v>9</v>
      </c>
      <c r="D66" s="199">
        <v>104.1</v>
      </c>
      <c r="E66" s="446"/>
      <c r="F66" s="125">
        <f t="shared" si="4"/>
        <v>0</v>
      </c>
    </row>
    <row r="67" spans="1:6" ht="114.75">
      <c r="A67" s="82" t="s">
        <v>106</v>
      </c>
      <c r="B67" s="373" t="s">
        <v>49</v>
      </c>
      <c r="C67" s="198" t="s">
        <v>9</v>
      </c>
      <c r="D67" s="199">
        <v>104.1</v>
      </c>
      <c r="E67" s="446"/>
      <c r="F67" s="125">
        <f t="shared" si="4"/>
        <v>0</v>
      </c>
    </row>
    <row r="68" spans="1:6" ht="51.75" thickBot="1">
      <c r="A68" s="82" t="s">
        <v>107</v>
      </c>
      <c r="B68" s="374" t="s">
        <v>388</v>
      </c>
      <c r="C68" s="97" t="s">
        <v>7</v>
      </c>
      <c r="D68" s="98">
        <v>1</v>
      </c>
      <c r="E68" s="446"/>
      <c r="F68" s="125">
        <f t="shared" si="4"/>
        <v>0</v>
      </c>
    </row>
    <row r="69" spans="1:6" ht="19.899999999999999" customHeight="1" thickBot="1">
      <c r="A69" s="45" t="s">
        <v>40</v>
      </c>
      <c r="B69" s="148" t="s">
        <v>10</v>
      </c>
      <c r="C69" s="119"/>
      <c r="D69" s="120"/>
      <c r="E69" s="324"/>
      <c r="F69" s="134">
        <f>SUM(F59:F68)</f>
        <v>0</v>
      </c>
    </row>
    <row r="70" spans="1:6" ht="15" thickBot="1">
      <c r="D70" s="121"/>
    </row>
    <row r="71" spans="1:6" ht="19.899999999999999" customHeight="1" thickBot="1">
      <c r="A71" s="150"/>
      <c r="B71" s="151" t="s">
        <v>243</v>
      </c>
      <c r="C71" s="152"/>
      <c r="D71" s="153"/>
      <c r="E71" s="325"/>
      <c r="F71" s="154">
        <f>F14+F40+F55+F69</f>
        <v>0</v>
      </c>
    </row>
    <row r="72" spans="1:6">
      <c r="D72" s="121"/>
    </row>
    <row r="73" spans="1:6">
      <c r="D73" s="121"/>
    </row>
    <row r="74" spans="1:6">
      <c r="D74" s="121"/>
    </row>
    <row r="75" spans="1:6">
      <c r="D75" s="121"/>
    </row>
    <row r="76" spans="1:6">
      <c r="D76" s="121"/>
    </row>
    <row r="77" spans="1:6">
      <c r="D77" s="121"/>
    </row>
    <row r="78" spans="1:6">
      <c r="D78" s="121"/>
    </row>
    <row r="79" spans="1:6">
      <c r="D79" s="121"/>
    </row>
    <row r="80" spans="1:6">
      <c r="D80" s="121"/>
    </row>
    <row r="81" spans="4:4">
      <c r="D81" s="121"/>
    </row>
    <row r="82" spans="4:4">
      <c r="D82" s="121"/>
    </row>
    <row r="83" spans="4:4">
      <c r="D83" s="121"/>
    </row>
    <row r="84" spans="4:4">
      <c r="D84" s="121"/>
    </row>
    <row r="85" spans="4:4">
      <c r="D85" s="121"/>
    </row>
    <row r="86" spans="4:4">
      <c r="D86" s="121"/>
    </row>
    <row r="87" spans="4:4">
      <c r="D87" s="121"/>
    </row>
    <row r="88" spans="4:4">
      <c r="D88" s="121"/>
    </row>
    <row r="89" spans="4:4">
      <c r="D89" s="121"/>
    </row>
    <row r="90" spans="4:4">
      <c r="D90" s="121"/>
    </row>
    <row r="91" spans="4:4">
      <c r="D91" s="121"/>
    </row>
    <row r="92" spans="4:4">
      <c r="D92" s="121"/>
    </row>
    <row r="93" spans="4:4">
      <c r="D93" s="121"/>
    </row>
    <row r="94" spans="4:4">
      <c r="D94" s="121"/>
    </row>
    <row r="95" spans="4:4">
      <c r="D95" s="121"/>
    </row>
    <row r="96" spans="4:4">
      <c r="D96" s="121"/>
    </row>
    <row r="97" spans="4:4">
      <c r="D97" s="121"/>
    </row>
    <row r="98" spans="4:4">
      <c r="D98" s="121"/>
    </row>
  </sheetData>
  <sheetProtection algorithmName="SHA-512" hashValue="mGNMBOHhlYtwJM4Z6+MX+DWAxqWCc9JuStQU3pIPIK8QY2i6xOPhzqqzP4MjLuJzObVXYRtmwyDT05DETGZisw==" saltValue="QWx9I+gWp+6WqLObx0pP0g==" spinCount="100000" sheet="1" objects="1" scenarios="1"/>
  <phoneticPr fontId="0" type="noConversion"/>
  <pageMargins left="0.7" right="0.7" top="0.75" bottom="0.75" header="0.3" footer="0.3"/>
  <pageSetup paperSize="9" orientation="portrait" r:id="rId1"/>
  <headerFooter alignWithMargins="0">
    <oddFooter>&amp;C&amp;P/&amp;N</oddFooter>
  </headerFooter>
  <rowBreaks count="2" manualBreakCount="2">
    <brk id="15" max="16383" man="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BD99E-5C84-4247-8C2E-EFC6416E70A0}">
  <dimension ref="A1:J176"/>
  <sheetViews>
    <sheetView tabSelected="1" view="pageBreakPreview" zoomScaleNormal="100" zoomScaleSheetLayoutView="100" workbookViewId="0">
      <pane ySplit="3" topLeftCell="A13" activePane="bottomLeft" state="frozen"/>
      <selection pane="bottomLeft" activeCell="F40" sqref="F40"/>
    </sheetView>
  </sheetViews>
  <sheetFormatPr defaultColWidth="9.140625" defaultRowHeight="14.25"/>
  <cols>
    <col min="1" max="1" width="8.28515625" style="228" customWidth="1"/>
    <col min="2" max="2" width="41.140625" style="428" customWidth="1"/>
    <col min="3" max="3" width="6.5703125" style="158" bestFit="1" customWidth="1"/>
    <col min="4" max="4" width="8.42578125" style="159" bestFit="1" customWidth="1"/>
    <col min="5" max="6" width="12.42578125" style="160" customWidth="1"/>
    <col min="7" max="7" width="9.140625" style="357"/>
    <col min="8" max="16384" width="9.140625" style="358"/>
  </cols>
  <sheetData>
    <row r="1" spans="1:10" ht="19.899999999999999" customHeight="1">
      <c r="A1" s="79" t="s">
        <v>119</v>
      </c>
      <c r="B1" s="414" t="s">
        <v>120</v>
      </c>
      <c r="F1" s="257"/>
    </row>
    <row r="2" spans="1:10" ht="15" thickBot="1">
      <c r="A2" s="79"/>
      <c r="B2" s="414"/>
      <c r="F2" s="161"/>
    </row>
    <row r="3" spans="1:10" ht="26.25" thickBot="1">
      <c r="A3" s="162" t="s">
        <v>0</v>
      </c>
      <c r="B3" s="415" t="s">
        <v>1</v>
      </c>
      <c r="C3" s="135" t="s">
        <v>2</v>
      </c>
      <c r="D3" s="163" t="s">
        <v>3</v>
      </c>
      <c r="E3" s="432" t="s">
        <v>4</v>
      </c>
      <c r="F3" s="164" t="s">
        <v>5</v>
      </c>
    </row>
    <row r="4" spans="1:10" s="360" customFormat="1" ht="15" thickBot="1">
      <c r="A4" s="307"/>
      <c r="B4" s="416"/>
      <c r="C4" s="300"/>
      <c r="D4" s="305"/>
      <c r="E4" s="306"/>
      <c r="F4" s="308"/>
      <c r="G4" s="359"/>
    </row>
    <row r="5" spans="1:10" ht="19.899999999999999" customHeight="1" thickBot="1">
      <c r="A5" s="165"/>
      <c r="B5" s="417" t="s">
        <v>29</v>
      </c>
      <c r="C5" s="347"/>
      <c r="D5" s="348"/>
      <c r="E5" s="349"/>
      <c r="F5" s="350"/>
    </row>
    <row r="6" spans="1:10" ht="26.25" thickBot="1">
      <c r="A6" s="179"/>
      <c r="B6" s="90" t="s">
        <v>125</v>
      </c>
      <c r="C6" s="376"/>
      <c r="D6" s="377">
        <v>0</v>
      </c>
      <c r="E6" s="378"/>
      <c r="F6" s="379">
        <f>D6*E6</f>
        <v>0</v>
      </c>
    </row>
    <row r="7" spans="1:10" ht="19.899999999999999" customHeight="1" thickBot="1">
      <c r="A7" s="384" t="s">
        <v>34</v>
      </c>
      <c r="B7" s="418" t="s">
        <v>12</v>
      </c>
      <c r="C7" s="386"/>
      <c r="D7" s="387"/>
      <c r="E7" s="388"/>
      <c r="F7" s="389">
        <f>F6</f>
        <v>0</v>
      </c>
      <c r="J7" s="401"/>
    </row>
    <row r="8" spans="1:10" ht="15" thickBot="1">
      <c r="A8" s="380"/>
      <c r="B8" s="419"/>
      <c r="C8" s="381"/>
      <c r="D8" s="382"/>
      <c r="E8" s="192"/>
      <c r="F8" s="383"/>
    </row>
    <row r="9" spans="1:10" ht="19.899999999999999" customHeight="1" thickBot="1">
      <c r="A9" s="165"/>
      <c r="B9" s="420" t="s">
        <v>35</v>
      </c>
      <c r="C9" s="175"/>
      <c r="D9" s="176"/>
      <c r="E9" s="177"/>
      <c r="F9" s="178"/>
    </row>
    <row r="10" spans="1:10" ht="26.25" thickBot="1">
      <c r="A10" s="179"/>
      <c r="B10" s="90" t="s">
        <v>126</v>
      </c>
      <c r="C10" s="329"/>
      <c r="D10" s="181">
        <v>0</v>
      </c>
      <c r="E10" s="182"/>
      <c r="F10" s="183">
        <f>D10*E10</f>
        <v>0</v>
      </c>
    </row>
    <row r="11" spans="1:10" ht="19.899999999999999" customHeight="1" thickBot="1">
      <c r="A11" s="184" t="s">
        <v>36</v>
      </c>
      <c r="B11" s="421" t="s">
        <v>11</v>
      </c>
      <c r="C11" s="185"/>
      <c r="D11" s="186"/>
      <c r="E11" s="187"/>
      <c r="F11" s="188">
        <f>F10</f>
        <v>0</v>
      </c>
    </row>
    <row r="12" spans="1:10" ht="15" thickBot="1">
      <c r="A12" s="189"/>
      <c r="B12" s="422"/>
      <c r="C12" s="190"/>
      <c r="D12" s="191"/>
      <c r="E12" s="192"/>
      <c r="F12" s="173"/>
    </row>
    <row r="13" spans="1:10" ht="19.899999999999999" customHeight="1" thickBot="1">
      <c r="A13" s="193"/>
      <c r="B13" s="144" t="s">
        <v>127</v>
      </c>
      <c r="C13" s="194"/>
      <c r="D13" s="195"/>
      <c r="E13" s="196"/>
      <c r="F13" s="197"/>
    </row>
    <row r="14" spans="1:10" ht="66" customHeight="1">
      <c r="A14" s="179"/>
      <c r="B14" s="145" t="s">
        <v>20</v>
      </c>
      <c r="C14" s="167"/>
      <c r="D14" s="168"/>
      <c r="E14" s="169"/>
      <c r="F14" s="170"/>
    </row>
    <row r="15" spans="1:10" ht="25.5">
      <c r="A15" s="212" t="s">
        <v>91</v>
      </c>
      <c r="B15" s="402" t="s">
        <v>408</v>
      </c>
      <c r="C15" s="198" t="s">
        <v>404</v>
      </c>
      <c r="D15" s="199">
        <v>4</v>
      </c>
      <c r="E15" s="437"/>
      <c r="F15" s="403">
        <f>SUM(D15*E15)</f>
        <v>0</v>
      </c>
    </row>
    <row r="16" spans="1:10" ht="115.5" thickBot="1">
      <c r="A16" s="400" t="s">
        <v>92</v>
      </c>
      <c r="B16" s="91" t="s">
        <v>395</v>
      </c>
      <c r="C16" s="198" t="s">
        <v>6</v>
      </c>
      <c r="D16" s="199">
        <v>1</v>
      </c>
      <c r="E16" s="438"/>
      <c r="F16" s="201">
        <f>E16*D16</f>
        <v>0</v>
      </c>
    </row>
    <row r="17" spans="1:6" ht="19.899999999999999" customHeight="1" thickBot="1">
      <c r="A17" s="202" t="s">
        <v>38</v>
      </c>
      <c r="B17" s="423" t="s">
        <v>128</v>
      </c>
      <c r="C17" s="203"/>
      <c r="D17" s="204"/>
      <c r="E17" s="205"/>
      <c r="F17" s="206">
        <f>F16+F15</f>
        <v>0</v>
      </c>
    </row>
    <row r="18" spans="1:6" ht="15" thickBot="1">
      <c r="A18" s="207"/>
      <c r="B18" s="424"/>
      <c r="C18" s="208"/>
      <c r="D18" s="209"/>
      <c r="E18" s="210"/>
      <c r="F18" s="210"/>
    </row>
    <row r="19" spans="1:6" ht="19.899999999999999" customHeight="1" thickBot="1">
      <c r="A19" s="174"/>
      <c r="B19" s="144" t="s">
        <v>129</v>
      </c>
      <c r="C19" s="194"/>
      <c r="D19" s="195"/>
      <c r="E19" s="196"/>
      <c r="F19" s="197"/>
    </row>
    <row r="20" spans="1:6" ht="76.5">
      <c r="A20" s="179"/>
      <c r="B20" s="140" t="s">
        <v>20</v>
      </c>
      <c r="C20" s="180"/>
      <c r="D20" s="181"/>
      <c r="E20" s="182"/>
      <c r="F20" s="183"/>
    </row>
    <row r="21" spans="1:6" ht="51">
      <c r="A21" s="166"/>
      <c r="B21" s="155" t="s">
        <v>130</v>
      </c>
      <c r="C21" s="198"/>
      <c r="D21" s="199"/>
      <c r="E21" s="200"/>
      <c r="F21" s="201"/>
    </row>
    <row r="22" spans="1:6" ht="76.5">
      <c r="A22" s="309" t="s">
        <v>98</v>
      </c>
      <c r="B22" s="404" t="s">
        <v>398</v>
      </c>
      <c r="C22" s="97" t="s">
        <v>6</v>
      </c>
      <c r="D22" s="98">
        <v>1</v>
      </c>
      <c r="E22" s="438"/>
      <c r="F22" s="201">
        <f>D22*E22</f>
        <v>0</v>
      </c>
    </row>
    <row r="23" spans="1:6" ht="76.5">
      <c r="A23" s="309" t="s">
        <v>131</v>
      </c>
      <c r="B23" s="404" t="s">
        <v>399</v>
      </c>
      <c r="C23" s="97" t="s">
        <v>6</v>
      </c>
      <c r="D23" s="98">
        <v>1</v>
      </c>
      <c r="E23" s="438"/>
      <c r="F23" s="201">
        <f t="shared" ref="F23:F39" si="0">D23*E23</f>
        <v>0</v>
      </c>
    </row>
    <row r="24" spans="1:6" ht="242.25">
      <c r="A24" s="309" t="s">
        <v>99</v>
      </c>
      <c r="B24" s="375" t="s">
        <v>397</v>
      </c>
      <c r="C24" s="341" t="s">
        <v>6</v>
      </c>
      <c r="D24" s="340">
        <v>2</v>
      </c>
      <c r="E24" s="439"/>
      <c r="F24" s="131">
        <f t="shared" si="0"/>
        <v>0</v>
      </c>
    </row>
    <row r="25" spans="1:6" ht="76.5">
      <c r="A25" s="212" t="s">
        <v>100</v>
      </c>
      <c r="B25" s="405" t="s">
        <v>407</v>
      </c>
      <c r="C25" s="198" t="s">
        <v>6</v>
      </c>
      <c r="D25" s="199">
        <v>2</v>
      </c>
      <c r="E25" s="438"/>
      <c r="F25" s="201">
        <f t="shared" si="0"/>
        <v>0</v>
      </c>
    </row>
    <row r="26" spans="1:6" ht="25.5">
      <c r="A26" s="82" t="s">
        <v>101</v>
      </c>
      <c r="B26" s="406" t="s">
        <v>132</v>
      </c>
      <c r="C26" s="326"/>
      <c r="D26" s="327"/>
      <c r="E26" s="200"/>
      <c r="F26" s="201"/>
    </row>
    <row r="27" spans="1:6" ht="25.5">
      <c r="A27" s="81"/>
      <c r="B27" s="407" t="s">
        <v>133</v>
      </c>
      <c r="C27" s="97" t="s">
        <v>6</v>
      </c>
      <c r="D27" s="98">
        <v>2</v>
      </c>
      <c r="E27" s="438"/>
      <c r="F27" s="201">
        <f t="shared" si="0"/>
        <v>0</v>
      </c>
    </row>
    <row r="28" spans="1:6">
      <c r="A28" s="81"/>
      <c r="B28" s="407" t="s">
        <v>134</v>
      </c>
      <c r="C28" s="97" t="s">
        <v>6</v>
      </c>
      <c r="D28" s="98">
        <v>2</v>
      </c>
      <c r="E28" s="438"/>
      <c r="F28" s="201">
        <f t="shared" si="0"/>
        <v>0</v>
      </c>
    </row>
    <row r="29" spans="1:6">
      <c r="A29" s="81"/>
      <c r="B29" s="407" t="s">
        <v>135</v>
      </c>
      <c r="C29" s="97" t="s">
        <v>6</v>
      </c>
      <c r="D29" s="98">
        <v>2</v>
      </c>
      <c r="E29" s="438"/>
      <c r="F29" s="201">
        <f t="shared" si="0"/>
        <v>0</v>
      </c>
    </row>
    <row r="30" spans="1:6">
      <c r="A30" s="81"/>
      <c r="B30" s="407" t="s">
        <v>136</v>
      </c>
      <c r="C30" s="97" t="s">
        <v>6</v>
      </c>
      <c r="D30" s="98">
        <v>2</v>
      </c>
      <c r="E30" s="438"/>
      <c r="F30" s="201">
        <f t="shared" si="0"/>
        <v>0</v>
      </c>
    </row>
    <row r="31" spans="1:6">
      <c r="A31" s="81"/>
      <c r="B31" s="407" t="s">
        <v>137</v>
      </c>
      <c r="C31" s="97" t="s">
        <v>6</v>
      </c>
      <c r="D31" s="98">
        <v>1</v>
      </c>
      <c r="E31" s="438"/>
      <c r="F31" s="201">
        <f t="shared" si="0"/>
        <v>0</v>
      </c>
    </row>
    <row r="32" spans="1:6">
      <c r="A32" s="81"/>
      <c r="B32" s="407" t="s">
        <v>138</v>
      </c>
      <c r="C32" s="97" t="s">
        <v>6</v>
      </c>
      <c r="D32" s="98">
        <v>1</v>
      </c>
      <c r="E32" s="438"/>
      <c r="F32" s="201">
        <f t="shared" si="0"/>
        <v>0</v>
      </c>
    </row>
    <row r="33" spans="1:6">
      <c r="A33" s="81"/>
      <c r="B33" s="407" t="s">
        <v>139</v>
      </c>
      <c r="C33" s="97" t="s">
        <v>6</v>
      </c>
      <c r="D33" s="98">
        <v>1</v>
      </c>
      <c r="E33" s="438"/>
      <c r="F33" s="201">
        <f t="shared" si="0"/>
        <v>0</v>
      </c>
    </row>
    <row r="34" spans="1:6">
      <c r="A34" s="81"/>
      <c r="B34" s="407" t="s">
        <v>140</v>
      </c>
      <c r="C34" s="97" t="s">
        <v>6</v>
      </c>
      <c r="D34" s="98">
        <v>1</v>
      </c>
      <c r="E34" s="438"/>
      <c r="F34" s="201">
        <f t="shared" si="0"/>
        <v>0</v>
      </c>
    </row>
    <row r="35" spans="1:6" ht="25.5">
      <c r="A35" s="81"/>
      <c r="B35" s="407" t="s">
        <v>141</v>
      </c>
      <c r="C35" s="97" t="s">
        <v>6</v>
      </c>
      <c r="D35" s="98">
        <v>1</v>
      </c>
      <c r="E35" s="438"/>
      <c r="F35" s="201">
        <f t="shared" si="0"/>
        <v>0</v>
      </c>
    </row>
    <row r="36" spans="1:6" ht="38.25">
      <c r="A36" s="82" t="s">
        <v>102</v>
      </c>
      <c r="B36" s="408" t="s">
        <v>400</v>
      </c>
      <c r="C36" s="97" t="s">
        <v>6</v>
      </c>
      <c r="D36" s="98">
        <v>1</v>
      </c>
      <c r="E36" s="438"/>
      <c r="F36" s="201">
        <f t="shared" ref="F36" si="1">D36*E36</f>
        <v>0</v>
      </c>
    </row>
    <row r="37" spans="1:6" ht="25.5">
      <c r="A37" s="82" t="s">
        <v>103</v>
      </c>
      <c r="B37" s="409" t="s">
        <v>389</v>
      </c>
      <c r="C37" s="97" t="s">
        <v>6</v>
      </c>
      <c r="D37" s="98">
        <v>1</v>
      </c>
      <c r="E37" s="438"/>
      <c r="F37" s="201">
        <f t="shared" si="0"/>
        <v>0</v>
      </c>
    </row>
    <row r="38" spans="1:6" ht="127.5">
      <c r="A38" s="433" t="s">
        <v>104</v>
      </c>
      <c r="B38" s="434" t="s">
        <v>409</v>
      </c>
      <c r="C38" s="435" t="s">
        <v>404</v>
      </c>
      <c r="D38" s="199">
        <v>1</v>
      </c>
      <c r="E38" s="437"/>
      <c r="F38" s="436">
        <f t="shared" ref="F38" si="2">SUM(D38*E38)</f>
        <v>0</v>
      </c>
    </row>
    <row r="39" spans="1:6" ht="39" thickBot="1">
      <c r="A39" s="82" t="s">
        <v>105</v>
      </c>
      <c r="B39" s="410" t="s">
        <v>142</v>
      </c>
      <c r="C39" s="97" t="s">
        <v>6</v>
      </c>
      <c r="D39" s="98">
        <v>1</v>
      </c>
      <c r="E39" s="438"/>
      <c r="F39" s="201">
        <f t="shared" si="0"/>
        <v>0</v>
      </c>
    </row>
    <row r="40" spans="1:6" ht="19.899999999999999" customHeight="1" thickBot="1">
      <c r="A40" s="202" t="s">
        <v>40</v>
      </c>
      <c r="B40" s="423" t="s">
        <v>22</v>
      </c>
      <c r="C40" s="203"/>
      <c r="D40" s="204"/>
      <c r="E40" s="205"/>
      <c r="F40" s="206">
        <f>SUM(F22:F39)</f>
        <v>0</v>
      </c>
    </row>
    <row r="41" spans="1:6" ht="15" thickBot="1">
      <c r="A41" s="189"/>
      <c r="B41" s="425"/>
      <c r="C41" s="171"/>
      <c r="D41" s="172"/>
      <c r="E41" s="173"/>
      <c r="F41" s="214"/>
    </row>
    <row r="42" spans="1:6" ht="19.899999999999999" customHeight="1">
      <c r="A42" s="174"/>
      <c r="B42" s="426" t="s">
        <v>143</v>
      </c>
      <c r="C42" s="215"/>
      <c r="D42" s="216"/>
      <c r="E42" s="217"/>
      <c r="F42" s="218"/>
    </row>
    <row r="43" spans="1:6" ht="63.75">
      <c r="A43" s="166"/>
      <c r="B43" s="141" t="s">
        <v>50</v>
      </c>
      <c r="C43" s="198"/>
      <c r="D43" s="199"/>
      <c r="E43" s="213"/>
      <c r="F43" s="328"/>
    </row>
    <row r="44" spans="1:6" ht="25.5">
      <c r="A44" s="166"/>
      <c r="B44" s="141" t="s">
        <v>144</v>
      </c>
      <c r="C44" s="198"/>
      <c r="D44" s="199"/>
      <c r="E44" s="213"/>
      <c r="F44" s="328"/>
    </row>
    <row r="45" spans="1:6" ht="51">
      <c r="A45" s="211" t="s">
        <v>145</v>
      </c>
      <c r="B45" s="91" t="s">
        <v>396</v>
      </c>
      <c r="C45" s="220" t="s">
        <v>6</v>
      </c>
      <c r="D45" s="221">
        <v>1</v>
      </c>
      <c r="E45" s="440"/>
      <c r="F45" s="183">
        <f t="shared" ref="F45:F46" si="3">D45*E45</f>
        <v>0</v>
      </c>
    </row>
    <row r="46" spans="1:6" ht="25.5">
      <c r="A46" s="343" t="s">
        <v>405</v>
      </c>
      <c r="B46" s="411" t="s">
        <v>403</v>
      </c>
      <c r="C46" s="344" t="s">
        <v>404</v>
      </c>
      <c r="D46" s="219">
        <v>1</v>
      </c>
      <c r="E46" s="441"/>
      <c r="F46" s="345">
        <f t="shared" si="3"/>
        <v>0</v>
      </c>
    </row>
    <row r="47" spans="1:6" ht="26.25" thickBot="1">
      <c r="A47" s="212" t="s">
        <v>406</v>
      </c>
      <c r="B47" s="89" t="s">
        <v>61</v>
      </c>
      <c r="C47" s="198" t="s">
        <v>28</v>
      </c>
      <c r="D47" s="199">
        <v>8</v>
      </c>
      <c r="E47" s="440"/>
      <c r="F47" s="222">
        <f t="shared" ref="F47" si="4">D47*E47</f>
        <v>0</v>
      </c>
    </row>
    <row r="48" spans="1:6" ht="19.899999999999999" customHeight="1" thickBot="1">
      <c r="A48" s="223" t="s">
        <v>247</v>
      </c>
      <c r="B48" s="427" t="s">
        <v>10</v>
      </c>
      <c r="C48" s="224"/>
      <c r="D48" s="225"/>
      <c r="E48" s="226"/>
      <c r="F48" s="227">
        <f>SUM(F45:F47)</f>
        <v>0</v>
      </c>
    </row>
    <row r="49" spans="1:6" ht="15" thickBot="1"/>
    <row r="50" spans="1:6" ht="26.25" thickBot="1">
      <c r="A50" s="157" t="s">
        <v>248</v>
      </c>
      <c r="B50" s="429" t="s">
        <v>249</v>
      </c>
      <c r="C50" s="248"/>
      <c r="D50" s="249"/>
      <c r="E50" s="250"/>
      <c r="F50" s="251"/>
    </row>
    <row r="51" spans="1:6" s="412" customFormat="1" ht="16.5" customHeight="1" thickBot="1">
      <c r="A51" s="258"/>
      <c r="B51" s="334" t="s">
        <v>250</v>
      </c>
      <c r="C51" s="243"/>
      <c r="D51" s="335"/>
      <c r="E51" s="245"/>
      <c r="F51" s="336"/>
    </row>
    <row r="52" spans="1:6" s="412" customFormat="1" ht="39.75" customHeight="1" thickBot="1">
      <c r="A52" s="259" t="s">
        <v>251</v>
      </c>
      <c r="B52" s="330" t="s">
        <v>146</v>
      </c>
      <c r="C52" s="331" t="s">
        <v>147</v>
      </c>
      <c r="D52" s="332">
        <v>1</v>
      </c>
      <c r="E52" s="442"/>
      <c r="F52" s="333">
        <f>D52*E52</f>
        <v>0</v>
      </c>
    </row>
    <row r="53" spans="1:6" s="412" customFormat="1" ht="15" customHeight="1" thickBot="1">
      <c r="A53" s="247" t="s">
        <v>252</v>
      </c>
      <c r="B53" s="242" t="s">
        <v>148</v>
      </c>
      <c r="C53" s="243"/>
      <c r="D53" s="244"/>
      <c r="E53" s="245"/>
      <c r="F53" s="246">
        <f>SUM(F52:F52)</f>
        <v>0</v>
      </c>
    </row>
    <row r="54" spans="1:6" s="412" customFormat="1" ht="15" customHeight="1" thickBot="1">
      <c r="A54" s="258"/>
      <c r="B54" s="261"/>
      <c r="C54" s="262"/>
      <c r="D54" s="263"/>
      <c r="E54" s="264"/>
      <c r="F54" s="265"/>
    </row>
    <row r="55" spans="1:6" s="412" customFormat="1" ht="15" customHeight="1" thickBot="1">
      <c r="A55" s="258"/>
      <c r="B55" s="334" t="s">
        <v>253</v>
      </c>
      <c r="C55" s="243"/>
      <c r="D55" s="335"/>
      <c r="E55" s="245"/>
      <c r="F55" s="336"/>
    </row>
    <row r="56" spans="1:6" s="412" customFormat="1" ht="25.5">
      <c r="A56" s="266" t="s">
        <v>254</v>
      </c>
      <c r="B56" s="337" t="s">
        <v>149</v>
      </c>
      <c r="C56" s="275" t="s">
        <v>9</v>
      </c>
      <c r="D56" s="276">
        <v>5</v>
      </c>
      <c r="E56" s="443"/>
      <c r="F56" s="277">
        <f>D56*E56</f>
        <v>0</v>
      </c>
    </row>
    <row r="57" spans="1:6" s="412" customFormat="1" ht="15" customHeight="1">
      <c r="A57" s="266" t="s">
        <v>255</v>
      </c>
      <c r="B57" s="237" t="s">
        <v>150</v>
      </c>
      <c r="C57" s="234" t="s">
        <v>9</v>
      </c>
      <c r="D57" s="236">
        <v>5</v>
      </c>
      <c r="E57" s="444"/>
      <c r="F57" s="267">
        <f t="shared" ref="F57:F60" si="5">D57*E57</f>
        <v>0</v>
      </c>
    </row>
    <row r="58" spans="1:6" s="412" customFormat="1" ht="12.75" customHeight="1">
      <c r="A58" s="266" t="s">
        <v>256</v>
      </c>
      <c r="B58" s="237" t="s">
        <v>151</v>
      </c>
      <c r="C58" s="234" t="s">
        <v>9</v>
      </c>
      <c r="D58" s="236">
        <v>3</v>
      </c>
      <c r="E58" s="444"/>
      <c r="F58" s="267">
        <f t="shared" si="5"/>
        <v>0</v>
      </c>
    </row>
    <row r="59" spans="1:6" s="412" customFormat="1" ht="25.5">
      <c r="A59" s="266" t="s">
        <v>257</v>
      </c>
      <c r="B59" s="237" t="s">
        <v>152</v>
      </c>
      <c r="C59" s="234" t="s">
        <v>9</v>
      </c>
      <c r="D59" s="236">
        <v>20</v>
      </c>
      <c r="E59" s="444"/>
      <c r="F59" s="267">
        <f t="shared" si="5"/>
        <v>0</v>
      </c>
    </row>
    <row r="60" spans="1:6" s="412" customFormat="1" ht="15" customHeight="1" thickBot="1">
      <c r="A60" s="266" t="s">
        <v>258</v>
      </c>
      <c r="B60" s="252" t="s">
        <v>153</v>
      </c>
      <c r="C60" s="238" t="s">
        <v>147</v>
      </c>
      <c r="D60" s="240">
        <v>1</v>
      </c>
      <c r="E60" s="445"/>
      <c r="F60" s="260">
        <f t="shared" si="5"/>
        <v>0</v>
      </c>
    </row>
    <row r="61" spans="1:6" s="412" customFormat="1" ht="15" customHeight="1" thickBot="1">
      <c r="A61" s="247" t="s">
        <v>259</v>
      </c>
      <c r="B61" s="242" t="s">
        <v>148</v>
      </c>
      <c r="C61" s="243"/>
      <c r="D61" s="244"/>
      <c r="E61" s="253"/>
      <c r="F61" s="246">
        <f>SUM(F56:F60)</f>
        <v>0</v>
      </c>
    </row>
    <row r="62" spans="1:6" s="412" customFormat="1" ht="15" customHeight="1" thickBot="1">
      <c r="A62" s="258"/>
      <c r="B62" s="261"/>
      <c r="C62" s="262"/>
      <c r="D62" s="263"/>
      <c r="E62" s="268"/>
      <c r="F62" s="269"/>
    </row>
    <row r="63" spans="1:6" s="412" customFormat="1" ht="13.5" customHeight="1" thickBot="1">
      <c r="A63" s="270"/>
      <c r="B63" s="462" t="s">
        <v>260</v>
      </c>
      <c r="C63" s="463"/>
      <c r="D63" s="463"/>
      <c r="E63" s="463"/>
      <c r="F63" s="464"/>
    </row>
    <row r="64" spans="1:6" s="412" customFormat="1" ht="38.25">
      <c r="A64" s="266" t="s">
        <v>261</v>
      </c>
      <c r="B64" s="274" t="s">
        <v>154</v>
      </c>
      <c r="C64" s="275" t="s">
        <v>9</v>
      </c>
      <c r="D64" s="276">
        <v>2</v>
      </c>
      <c r="E64" s="443"/>
      <c r="F64" s="277">
        <f t="shared" ref="F64:F69" si="6">D64*E64</f>
        <v>0</v>
      </c>
    </row>
    <row r="65" spans="1:9" s="412" customFormat="1" ht="26.25" customHeight="1">
      <c r="A65" s="266" t="s">
        <v>262</v>
      </c>
      <c r="B65" s="235" t="s">
        <v>155</v>
      </c>
      <c r="C65" s="234" t="s">
        <v>147</v>
      </c>
      <c r="D65" s="236">
        <v>1</v>
      </c>
      <c r="E65" s="444"/>
      <c r="F65" s="267">
        <f t="shared" si="6"/>
        <v>0</v>
      </c>
    </row>
    <row r="66" spans="1:9" s="412" customFormat="1" ht="15" customHeight="1">
      <c r="A66" s="266" t="s">
        <v>263</v>
      </c>
      <c r="B66" s="235" t="s">
        <v>156</v>
      </c>
      <c r="C66" s="234" t="s">
        <v>9</v>
      </c>
      <c r="D66" s="236">
        <v>1</v>
      </c>
      <c r="E66" s="444"/>
      <c r="F66" s="267">
        <f t="shared" si="6"/>
        <v>0</v>
      </c>
    </row>
    <row r="67" spans="1:9" s="412" customFormat="1" ht="15" customHeight="1">
      <c r="A67" s="266" t="s">
        <v>264</v>
      </c>
      <c r="B67" s="235" t="s">
        <v>157</v>
      </c>
      <c r="C67" s="234" t="s">
        <v>9</v>
      </c>
      <c r="D67" s="236">
        <v>1</v>
      </c>
      <c r="E67" s="444"/>
      <c r="F67" s="267">
        <f t="shared" si="6"/>
        <v>0</v>
      </c>
    </row>
    <row r="68" spans="1:9" s="412" customFormat="1" ht="15" customHeight="1">
      <c r="A68" s="266" t="s">
        <v>265</v>
      </c>
      <c r="B68" s="235" t="s">
        <v>158</v>
      </c>
      <c r="C68" s="234" t="s">
        <v>9</v>
      </c>
      <c r="D68" s="236">
        <v>4</v>
      </c>
      <c r="E68" s="444"/>
      <c r="F68" s="267">
        <f t="shared" si="6"/>
        <v>0</v>
      </c>
    </row>
    <row r="69" spans="1:9" s="412" customFormat="1" ht="15" customHeight="1" thickBot="1">
      <c r="A69" s="266" t="s">
        <v>266</v>
      </c>
      <c r="B69" s="239" t="s">
        <v>153</v>
      </c>
      <c r="C69" s="238" t="s">
        <v>147</v>
      </c>
      <c r="D69" s="240">
        <v>1</v>
      </c>
      <c r="E69" s="445"/>
      <c r="F69" s="260">
        <f t="shared" si="6"/>
        <v>0</v>
      </c>
      <c r="G69" s="413"/>
      <c r="H69" s="413"/>
    </row>
    <row r="70" spans="1:9" s="412" customFormat="1" ht="14.1" customHeight="1" thickBot="1">
      <c r="A70" s="247" t="s">
        <v>267</v>
      </c>
      <c r="B70" s="242" t="s">
        <v>148</v>
      </c>
      <c r="C70" s="254"/>
      <c r="D70" s="255"/>
      <c r="E70" s="256"/>
      <c r="F70" s="246">
        <f>SUM(F64:F69)</f>
        <v>0</v>
      </c>
    </row>
    <row r="71" spans="1:9" s="412" customFormat="1" ht="14.1" customHeight="1" thickBot="1">
      <c r="A71" s="270"/>
      <c r="B71" s="261"/>
      <c r="C71" s="271"/>
      <c r="D71" s="272"/>
      <c r="E71" s="273"/>
      <c r="F71" s="269"/>
      <c r="I71" s="413"/>
    </row>
    <row r="72" spans="1:9" s="412" customFormat="1" ht="13.5" customHeight="1" thickBot="1">
      <c r="A72" s="270"/>
      <c r="B72" s="462" t="s">
        <v>268</v>
      </c>
      <c r="C72" s="463"/>
      <c r="D72" s="463"/>
      <c r="E72" s="463"/>
      <c r="F72" s="464"/>
    </row>
    <row r="73" spans="1:9" s="412" customFormat="1" ht="15" customHeight="1">
      <c r="A73" s="266" t="s">
        <v>269</v>
      </c>
      <c r="B73" s="274" t="s">
        <v>159</v>
      </c>
      <c r="C73" s="275" t="s">
        <v>9</v>
      </c>
      <c r="D73" s="276">
        <v>30</v>
      </c>
      <c r="E73" s="443"/>
      <c r="F73" s="277">
        <f t="shared" ref="F73:F79" si="7">D73*E73</f>
        <v>0</v>
      </c>
    </row>
    <row r="74" spans="1:9" s="412" customFormat="1" ht="38.25">
      <c r="A74" s="266" t="s">
        <v>270</v>
      </c>
      <c r="B74" s="235" t="s">
        <v>160</v>
      </c>
      <c r="C74" s="234" t="s">
        <v>6</v>
      </c>
      <c r="D74" s="236">
        <v>4</v>
      </c>
      <c r="E74" s="444"/>
      <c r="F74" s="267">
        <f t="shared" si="7"/>
        <v>0</v>
      </c>
    </row>
    <row r="75" spans="1:9" s="412" customFormat="1" ht="15" customHeight="1">
      <c r="A75" s="266" t="s">
        <v>271</v>
      </c>
      <c r="B75" s="237" t="s">
        <v>161</v>
      </c>
      <c r="C75" s="234" t="s">
        <v>6</v>
      </c>
      <c r="D75" s="236">
        <v>6</v>
      </c>
      <c r="E75" s="444"/>
      <c r="F75" s="267">
        <f t="shared" si="7"/>
        <v>0</v>
      </c>
    </row>
    <row r="76" spans="1:9" s="412" customFormat="1" ht="15" customHeight="1">
      <c r="A76" s="266" t="s">
        <v>272</v>
      </c>
      <c r="B76" s="237" t="s">
        <v>162</v>
      </c>
      <c r="C76" s="234" t="s">
        <v>6</v>
      </c>
      <c r="D76" s="236">
        <v>1</v>
      </c>
      <c r="E76" s="444"/>
      <c r="F76" s="267">
        <f t="shared" si="7"/>
        <v>0</v>
      </c>
    </row>
    <row r="77" spans="1:9" s="412" customFormat="1" ht="13.5" customHeight="1">
      <c r="A77" s="266" t="s">
        <v>273</v>
      </c>
      <c r="B77" s="237" t="s">
        <v>163</v>
      </c>
      <c r="C77" s="234" t="s">
        <v>6</v>
      </c>
      <c r="D77" s="236">
        <v>3</v>
      </c>
      <c r="E77" s="444"/>
      <c r="F77" s="267">
        <f t="shared" si="7"/>
        <v>0</v>
      </c>
    </row>
    <row r="78" spans="1:9" s="412" customFormat="1" ht="25.5">
      <c r="A78" s="266" t="s">
        <v>274</v>
      </c>
      <c r="B78" s="237" t="s">
        <v>164</v>
      </c>
      <c r="C78" s="234" t="s">
        <v>147</v>
      </c>
      <c r="D78" s="236">
        <v>1</v>
      </c>
      <c r="E78" s="444"/>
      <c r="F78" s="267">
        <f t="shared" si="7"/>
        <v>0</v>
      </c>
    </row>
    <row r="79" spans="1:9" s="412" customFormat="1" ht="15.75" thickBot="1">
      <c r="A79" s="266" t="s">
        <v>275</v>
      </c>
      <c r="B79" s="252" t="s">
        <v>165</v>
      </c>
      <c r="C79" s="238" t="s">
        <v>147</v>
      </c>
      <c r="D79" s="240">
        <v>1</v>
      </c>
      <c r="E79" s="445"/>
      <c r="F79" s="260">
        <f t="shared" si="7"/>
        <v>0</v>
      </c>
    </row>
    <row r="80" spans="1:9" s="412" customFormat="1" ht="14.1" customHeight="1" thickBot="1">
      <c r="A80" s="247" t="s">
        <v>276</v>
      </c>
      <c r="B80" s="242" t="s">
        <v>148</v>
      </c>
      <c r="C80" s="254"/>
      <c r="D80" s="255"/>
      <c r="E80" s="256"/>
      <c r="F80" s="246">
        <f>SUM(F73:F79)</f>
        <v>0</v>
      </c>
    </row>
    <row r="81" spans="1:8" s="412" customFormat="1" ht="14.1" customHeight="1" thickBot="1">
      <c r="A81" s="270"/>
      <c r="B81" s="261"/>
      <c r="C81" s="271"/>
      <c r="D81" s="272"/>
      <c r="E81" s="273"/>
      <c r="F81" s="269"/>
    </row>
    <row r="82" spans="1:8" s="412" customFormat="1" ht="13.5" customHeight="1" thickBot="1">
      <c r="A82" s="270"/>
      <c r="B82" s="462" t="s">
        <v>277</v>
      </c>
      <c r="C82" s="463"/>
      <c r="D82" s="463"/>
      <c r="E82" s="463"/>
      <c r="F82" s="464"/>
    </row>
    <row r="83" spans="1:8" s="412" customFormat="1" ht="55.5" customHeight="1">
      <c r="A83" s="266" t="s">
        <v>278</v>
      </c>
      <c r="B83" s="274" t="s">
        <v>166</v>
      </c>
      <c r="C83" s="275" t="s">
        <v>6</v>
      </c>
      <c r="D83" s="276">
        <v>1</v>
      </c>
      <c r="E83" s="443"/>
      <c r="F83" s="277">
        <f t="shared" ref="F83:F115" si="8">D83*E83</f>
        <v>0</v>
      </c>
    </row>
    <row r="84" spans="1:8" s="412" customFormat="1" ht="29.25" customHeight="1">
      <c r="A84" s="266" t="s">
        <v>279</v>
      </c>
      <c r="B84" s="235" t="s">
        <v>167</v>
      </c>
      <c r="C84" s="234" t="s">
        <v>6</v>
      </c>
      <c r="D84" s="236">
        <v>1</v>
      </c>
      <c r="E84" s="444"/>
      <c r="F84" s="267">
        <f t="shared" si="8"/>
        <v>0</v>
      </c>
    </row>
    <row r="85" spans="1:8" s="412" customFormat="1" ht="14.1" customHeight="1">
      <c r="A85" s="266" t="s">
        <v>280</v>
      </c>
      <c r="B85" s="235" t="s">
        <v>168</v>
      </c>
      <c r="C85" s="234" t="s">
        <v>6</v>
      </c>
      <c r="D85" s="236">
        <v>1</v>
      </c>
      <c r="E85" s="444"/>
      <c r="F85" s="267">
        <f t="shared" si="8"/>
        <v>0</v>
      </c>
    </row>
    <row r="86" spans="1:8" s="412" customFormat="1" ht="15" customHeight="1">
      <c r="A86" s="266" t="s">
        <v>281</v>
      </c>
      <c r="B86" s="235" t="s">
        <v>169</v>
      </c>
      <c r="C86" s="234" t="s">
        <v>6</v>
      </c>
      <c r="D86" s="236">
        <v>4</v>
      </c>
      <c r="E86" s="444"/>
      <c r="F86" s="267">
        <f t="shared" si="8"/>
        <v>0</v>
      </c>
    </row>
    <row r="87" spans="1:8" s="412" customFormat="1" ht="25.5">
      <c r="A87" s="266" t="s">
        <v>282</v>
      </c>
      <c r="B87" s="235" t="s">
        <v>170</v>
      </c>
      <c r="C87" s="234" t="s">
        <v>6</v>
      </c>
      <c r="D87" s="236">
        <v>2</v>
      </c>
      <c r="E87" s="444"/>
      <c r="F87" s="267">
        <f t="shared" si="8"/>
        <v>0</v>
      </c>
    </row>
    <row r="88" spans="1:8" s="412" customFormat="1" ht="14.1" customHeight="1">
      <c r="A88" s="266" t="s">
        <v>283</v>
      </c>
      <c r="B88" s="235" t="s">
        <v>171</v>
      </c>
      <c r="C88" s="234" t="s">
        <v>6</v>
      </c>
      <c r="D88" s="236">
        <v>3</v>
      </c>
      <c r="E88" s="444"/>
      <c r="F88" s="267">
        <f t="shared" si="8"/>
        <v>0</v>
      </c>
    </row>
    <row r="89" spans="1:8" s="412" customFormat="1" ht="14.1" customHeight="1">
      <c r="A89" s="266" t="s">
        <v>284</v>
      </c>
      <c r="B89" s="235" t="s">
        <v>172</v>
      </c>
      <c r="C89" s="234" t="s">
        <v>6</v>
      </c>
      <c r="D89" s="236">
        <v>1</v>
      </c>
      <c r="E89" s="444"/>
      <c r="F89" s="267">
        <f t="shared" si="8"/>
        <v>0</v>
      </c>
      <c r="H89" s="413"/>
    </row>
    <row r="90" spans="1:8" s="412" customFormat="1" ht="14.1" customHeight="1">
      <c r="A90" s="266" t="s">
        <v>285</v>
      </c>
      <c r="B90" s="235" t="s">
        <v>173</v>
      </c>
      <c r="C90" s="234" t="s">
        <v>6</v>
      </c>
      <c r="D90" s="236">
        <v>1</v>
      </c>
      <c r="E90" s="444"/>
      <c r="F90" s="267">
        <f t="shared" si="8"/>
        <v>0</v>
      </c>
      <c r="H90" s="413"/>
    </row>
    <row r="91" spans="1:8" s="412" customFormat="1" ht="14.1" customHeight="1">
      <c r="A91" s="266" t="s">
        <v>286</v>
      </c>
      <c r="B91" s="235" t="s">
        <v>174</v>
      </c>
      <c r="C91" s="234" t="s">
        <v>6</v>
      </c>
      <c r="D91" s="236">
        <v>6</v>
      </c>
      <c r="E91" s="444"/>
      <c r="F91" s="267">
        <f t="shared" si="8"/>
        <v>0</v>
      </c>
      <c r="H91" s="413"/>
    </row>
    <row r="92" spans="1:8" s="412" customFormat="1" ht="14.1" customHeight="1">
      <c r="A92" s="266" t="s">
        <v>287</v>
      </c>
      <c r="B92" s="235" t="s">
        <v>175</v>
      </c>
      <c r="C92" s="234" t="s">
        <v>6</v>
      </c>
      <c r="D92" s="236">
        <v>1</v>
      </c>
      <c r="E92" s="444"/>
      <c r="F92" s="267">
        <f t="shared" si="8"/>
        <v>0</v>
      </c>
      <c r="H92" s="413"/>
    </row>
    <row r="93" spans="1:8" s="412" customFormat="1" ht="14.1" customHeight="1">
      <c r="A93" s="266" t="s">
        <v>288</v>
      </c>
      <c r="B93" s="235" t="s">
        <v>176</v>
      </c>
      <c r="C93" s="234" t="s">
        <v>6</v>
      </c>
      <c r="D93" s="236">
        <v>1</v>
      </c>
      <c r="E93" s="444"/>
      <c r="F93" s="267">
        <f t="shared" si="8"/>
        <v>0</v>
      </c>
      <c r="H93" s="413"/>
    </row>
    <row r="94" spans="1:8" s="412" customFormat="1" ht="14.1" customHeight="1">
      <c r="A94" s="266" t="s">
        <v>289</v>
      </c>
      <c r="B94" s="235" t="s">
        <v>177</v>
      </c>
      <c r="C94" s="234" t="s">
        <v>6</v>
      </c>
      <c r="D94" s="236">
        <v>1</v>
      </c>
      <c r="E94" s="444"/>
      <c r="F94" s="267">
        <f t="shared" si="8"/>
        <v>0</v>
      </c>
      <c r="H94" s="413"/>
    </row>
    <row r="95" spans="1:8" s="412" customFormat="1" ht="38.25">
      <c r="A95" s="266" t="s">
        <v>290</v>
      </c>
      <c r="B95" s="235" t="s">
        <v>178</v>
      </c>
      <c r="C95" s="234" t="s">
        <v>6</v>
      </c>
      <c r="D95" s="236">
        <v>1</v>
      </c>
      <c r="E95" s="444"/>
      <c r="F95" s="267">
        <f t="shared" si="8"/>
        <v>0</v>
      </c>
      <c r="H95" s="413"/>
    </row>
    <row r="96" spans="1:8" s="412" customFormat="1" ht="25.5">
      <c r="A96" s="266" t="s">
        <v>291</v>
      </c>
      <c r="B96" s="235" t="s">
        <v>179</v>
      </c>
      <c r="C96" s="234" t="s">
        <v>6</v>
      </c>
      <c r="D96" s="236">
        <v>1</v>
      </c>
      <c r="E96" s="444"/>
      <c r="F96" s="267">
        <f t="shared" si="8"/>
        <v>0</v>
      </c>
      <c r="H96" s="413"/>
    </row>
    <row r="97" spans="1:8" s="412" customFormat="1" ht="26.25" customHeight="1">
      <c r="A97" s="266" t="s">
        <v>292</v>
      </c>
      <c r="B97" s="235" t="s">
        <v>180</v>
      </c>
      <c r="C97" s="234" t="s">
        <v>6</v>
      </c>
      <c r="D97" s="236">
        <v>1</v>
      </c>
      <c r="E97" s="444"/>
      <c r="F97" s="267">
        <f t="shared" si="8"/>
        <v>0</v>
      </c>
      <c r="H97" s="413"/>
    </row>
    <row r="98" spans="1:8" s="412" customFormat="1" ht="14.1" customHeight="1">
      <c r="A98" s="266" t="s">
        <v>293</v>
      </c>
      <c r="B98" s="235" t="s">
        <v>181</v>
      </c>
      <c r="C98" s="234" t="s">
        <v>6</v>
      </c>
      <c r="D98" s="236">
        <v>1</v>
      </c>
      <c r="E98" s="444"/>
      <c r="F98" s="267">
        <f t="shared" si="8"/>
        <v>0</v>
      </c>
      <c r="H98" s="413"/>
    </row>
    <row r="99" spans="1:8" s="412" customFormat="1" ht="25.5">
      <c r="A99" s="266" t="s">
        <v>294</v>
      </c>
      <c r="B99" s="235" t="s">
        <v>182</v>
      </c>
      <c r="C99" s="234" t="s">
        <v>6</v>
      </c>
      <c r="D99" s="236">
        <v>1</v>
      </c>
      <c r="E99" s="444"/>
      <c r="F99" s="267">
        <f t="shared" si="8"/>
        <v>0</v>
      </c>
      <c r="H99" s="413"/>
    </row>
    <row r="100" spans="1:8" s="412" customFormat="1" ht="25.5">
      <c r="A100" s="266" t="s">
        <v>295</v>
      </c>
      <c r="B100" s="235" t="s">
        <v>183</v>
      </c>
      <c r="C100" s="234" t="s">
        <v>6</v>
      </c>
      <c r="D100" s="236">
        <v>1</v>
      </c>
      <c r="E100" s="444"/>
      <c r="F100" s="267">
        <f t="shared" si="8"/>
        <v>0</v>
      </c>
      <c r="H100" s="413"/>
    </row>
    <row r="101" spans="1:8" s="412" customFormat="1" ht="27.75" customHeight="1">
      <c r="A101" s="266" t="s">
        <v>296</v>
      </c>
      <c r="B101" s="235" t="s">
        <v>184</v>
      </c>
      <c r="C101" s="234" t="s">
        <v>6</v>
      </c>
      <c r="D101" s="236">
        <v>1</v>
      </c>
      <c r="E101" s="444"/>
      <c r="F101" s="267">
        <f t="shared" si="8"/>
        <v>0</v>
      </c>
      <c r="H101" s="413"/>
    </row>
    <row r="102" spans="1:8" s="412" customFormat="1" ht="14.1" customHeight="1">
      <c r="A102" s="266" t="s">
        <v>297</v>
      </c>
      <c r="B102" s="235" t="s">
        <v>185</v>
      </c>
      <c r="C102" s="234" t="s">
        <v>6</v>
      </c>
      <c r="D102" s="236">
        <v>1</v>
      </c>
      <c r="E102" s="444"/>
      <c r="F102" s="267">
        <f t="shared" si="8"/>
        <v>0</v>
      </c>
      <c r="H102" s="413"/>
    </row>
    <row r="103" spans="1:8" s="412" customFormat="1" ht="40.5" customHeight="1">
      <c r="A103" s="266" t="s">
        <v>298</v>
      </c>
      <c r="B103" s="235" t="s">
        <v>186</v>
      </c>
      <c r="C103" s="234" t="s">
        <v>6</v>
      </c>
      <c r="D103" s="236">
        <v>1</v>
      </c>
      <c r="E103" s="444"/>
      <c r="F103" s="267">
        <f t="shared" si="8"/>
        <v>0</v>
      </c>
      <c r="H103" s="413"/>
    </row>
    <row r="104" spans="1:8" s="412" customFormat="1" ht="25.5">
      <c r="A104" s="266" t="s">
        <v>299</v>
      </c>
      <c r="B104" s="235" t="s">
        <v>391</v>
      </c>
      <c r="C104" s="234" t="s">
        <v>6</v>
      </c>
      <c r="D104" s="236">
        <v>2</v>
      </c>
      <c r="E104" s="444"/>
      <c r="F104" s="267">
        <f t="shared" si="8"/>
        <v>0</v>
      </c>
      <c r="H104" s="413"/>
    </row>
    <row r="105" spans="1:8" s="412" customFormat="1" ht="14.1" customHeight="1">
      <c r="A105" s="266" t="s">
        <v>300</v>
      </c>
      <c r="B105" s="235" t="s">
        <v>187</v>
      </c>
      <c r="C105" s="234" t="s">
        <v>6</v>
      </c>
      <c r="D105" s="236">
        <v>2</v>
      </c>
      <c r="E105" s="444"/>
      <c r="F105" s="267">
        <f t="shared" si="8"/>
        <v>0</v>
      </c>
      <c r="H105" s="413"/>
    </row>
    <row r="106" spans="1:8" s="412" customFormat="1" ht="29.25" customHeight="1">
      <c r="A106" s="266" t="s">
        <v>301</v>
      </c>
      <c r="B106" s="235" t="s">
        <v>188</v>
      </c>
      <c r="C106" s="234" t="s">
        <v>6</v>
      </c>
      <c r="D106" s="236">
        <v>8</v>
      </c>
      <c r="E106" s="444"/>
      <c r="F106" s="267">
        <f t="shared" si="8"/>
        <v>0</v>
      </c>
      <c r="H106" s="413"/>
    </row>
    <row r="107" spans="1:8" s="412" customFormat="1" ht="29.25" customHeight="1">
      <c r="A107" s="266" t="s">
        <v>302</v>
      </c>
      <c r="B107" s="235" t="s">
        <v>189</v>
      </c>
      <c r="C107" s="234" t="s">
        <v>6</v>
      </c>
      <c r="D107" s="236">
        <v>1</v>
      </c>
      <c r="E107" s="444"/>
      <c r="F107" s="267">
        <f t="shared" si="8"/>
        <v>0</v>
      </c>
      <c r="H107" s="413"/>
    </row>
    <row r="108" spans="1:8" s="412" customFormat="1" ht="38.25">
      <c r="A108" s="266" t="s">
        <v>303</v>
      </c>
      <c r="B108" s="235" t="s">
        <v>190</v>
      </c>
      <c r="C108" s="234" t="s">
        <v>6</v>
      </c>
      <c r="D108" s="236">
        <v>2</v>
      </c>
      <c r="E108" s="444"/>
      <c r="F108" s="267">
        <f t="shared" si="8"/>
        <v>0</v>
      </c>
      <c r="H108" s="413"/>
    </row>
    <row r="109" spans="1:8" s="412" customFormat="1" ht="27.75" customHeight="1">
      <c r="A109" s="266" t="s">
        <v>304</v>
      </c>
      <c r="B109" s="235" t="s">
        <v>191</v>
      </c>
      <c r="C109" s="234" t="s">
        <v>6</v>
      </c>
      <c r="D109" s="236">
        <v>2</v>
      </c>
      <c r="E109" s="444"/>
      <c r="F109" s="267">
        <f t="shared" si="8"/>
        <v>0</v>
      </c>
      <c r="H109" s="413"/>
    </row>
    <row r="110" spans="1:8" s="412" customFormat="1" ht="27.75" customHeight="1">
      <c r="A110" s="266" t="s">
        <v>305</v>
      </c>
      <c r="B110" s="235" t="s">
        <v>192</v>
      </c>
      <c r="C110" s="234" t="s">
        <v>6</v>
      </c>
      <c r="D110" s="236">
        <v>2</v>
      </c>
      <c r="E110" s="444"/>
      <c r="F110" s="267">
        <f t="shared" si="8"/>
        <v>0</v>
      </c>
      <c r="H110" s="413"/>
    </row>
    <row r="111" spans="1:8" s="412" customFormat="1" ht="14.1" customHeight="1">
      <c r="A111" s="266" t="s">
        <v>306</v>
      </c>
      <c r="B111" s="235" t="s">
        <v>193</v>
      </c>
      <c r="C111" s="234" t="s">
        <v>6</v>
      </c>
      <c r="D111" s="236">
        <v>1</v>
      </c>
      <c r="E111" s="444"/>
      <c r="F111" s="267">
        <f t="shared" si="8"/>
        <v>0</v>
      </c>
      <c r="H111" s="413"/>
    </row>
    <row r="112" spans="1:8" s="412" customFormat="1" ht="14.1" customHeight="1">
      <c r="A112" s="266" t="s">
        <v>307</v>
      </c>
      <c r="B112" s="235" t="s">
        <v>194</v>
      </c>
      <c r="C112" s="234" t="s">
        <v>6</v>
      </c>
      <c r="D112" s="236">
        <v>1</v>
      </c>
      <c r="E112" s="444"/>
      <c r="F112" s="267">
        <f t="shared" si="8"/>
        <v>0</v>
      </c>
      <c r="H112" s="413"/>
    </row>
    <row r="113" spans="1:8" s="412" customFormat="1" ht="25.5">
      <c r="A113" s="266" t="s">
        <v>308</v>
      </c>
      <c r="B113" s="235" t="s">
        <v>195</v>
      </c>
      <c r="C113" s="234" t="s">
        <v>6</v>
      </c>
      <c r="D113" s="236">
        <v>1</v>
      </c>
      <c r="E113" s="444"/>
      <c r="F113" s="267">
        <f t="shared" si="8"/>
        <v>0</v>
      </c>
      <c r="H113" s="413"/>
    </row>
    <row r="114" spans="1:8" s="412" customFormat="1" ht="14.1" customHeight="1">
      <c r="A114" s="266" t="s">
        <v>309</v>
      </c>
      <c r="B114" s="235" t="s">
        <v>196</v>
      </c>
      <c r="C114" s="234" t="s">
        <v>6</v>
      </c>
      <c r="D114" s="236">
        <v>1</v>
      </c>
      <c r="E114" s="444"/>
      <c r="F114" s="267">
        <f t="shared" si="8"/>
        <v>0</v>
      </c>
      <c r="H114" s="413"/>
    </row>
    <row r="115" spans="1:8" s="412" customFormat="1" ht="26.25" thickBot="1">
      <c r="A115" s="266" t="s">
        <v>310</v>
      </c>
      <c r="B115" s="239" t="s">
        <v>197</v>
      </c>
      <c r="C115" s="238" t="s">
        <v>147</v>
      </c>
      <c r="D115" s="240">
        <v>1</v>
      </c>
      <c r="E115" s="445"/>
      <c r="F115" s="260">
        <f t="shared" si="8"/>
        <v>0</v>
      </c>
      <c r="H115" s="413"/>
    </row>
    <row r="116" spans="1:8" s="412" customFormat="1" ht="15" customHeight="1" thickBot="1">
      <c r="A116" s="241" t="s">
        <v>311</v>
      </c>
      <c r="B116" s="242" t="s">
        <v>148</v>
      </c>
      <c r="C116" s="254"/>
      <c r="D116" s="255"/>
      <c r="E116" s="256"/>
      <c r="F116" s="246">
        <f>SUM(F83:F115)</f>
        <v>0</v>
      </c>
    </row>
    <row r="117" spans="1:8" s="412" customFormat="1" ht="15" customHeight="1" thickBot="1">
      <c r="A117" s="270"/>
      <c r="B117" s="261"/>
      <c r="C117" s="271"/>
      <c r="D117" s="272"/>
      <c r="E117" s="273"/>
      <c r="F117" s="269"/>
    </row>
    <row r="118" spans="1:8" s="412" customFormat="1" ht="13.5" customHeight="1" thickBot="1">
      <c r="A118" s="270"/>
      <c r="B118" s="462" t="s">
        <v>312</v>
      </c>
      <c r="C118" s="463"/>
      <c r="D118" s="463"/>
      <c r="E118" s="463"/>
      <c r="F118" s="464"/>
    </row>
    <row r="119" spans="1:8" s="412" customFormat="1" ht="25.5">
      <c r="A119" s="266" t="s">
        <v>313</v>
      </c>
      <c r="B119" s="274" t="s">
        <v>198</v>
      </c>
      <c r="C119" s="275" t="s">
        <v>147</v>
      </c>
      <c r="D119" s="276">
        <v>1</v>
      </c>
      <c r="E119" s="443"/>
      <c r="F119" s="277">
        <f t="shared" ref="F119:F122" si="9">D119*E119</f>
        <v>0</v>
      </c>
    </row>
    <row r="120" spans="1:8" s="412" customFormat="1" ht="39" customHeight="1">
      <c r="A120" s="266" t="s">
        <v>314</v>
      </c>
      <c r="B120" s="235" t="s">
        <v>199</v>
      </c>
      <c r="C120" s="234" t="s">
        <v>147</v>
      </c>
      <c r="D120" s="236">
        <v>1</v>
      </c>
      <c r="E120" s="444"/>
      <c r="F120" s="267">
        <f t="shared" si="9"/>
        <v>0</v>
      </c>
    </row>
    <row r="121" spans="1:8" s="412" customFormat="1" ht="27" customHeight="1">
      <c r="A121" s="266" t="s">
        <v>315</v>
      </c>
      <c r="B121" s="237" t="s">
        <v>200</v>
      </c>
      <c r="C121" s="234" t="s">
        <v>147</v>
      </c>
      <c r="D121" s="236">
        <v>1</v>
      </c>
      <c r="E121" s="444"/>
      <c r="F121" s="267">
        <f t="shared" si="9"/>
        <v>0</v>
      </c>
    </row>
    <row r="122" spans="1:8" s="412" customFormat="1" ht="14.25" customHeight="1" thickBot="1">
      <c r="A122" s="266" t="s">
        <v>316</v>
      </c>
      <c r="B122" s="252" t="s">
        <v>201</v>
      </c>
      <c r="C122" s="238" t="s">
        <v>147</v>
      </c>
      <c r="D122" s="240">
        <v>1</v>
      </c>
      <c r="E122" s="445"/>
      <c r="F122" s="260">
        <f t="shared" si="9"/>
        <v>0</v>
      </c>
    </row>
    <row r="123" spans="1:8" s="412" customFormat="1" ht="14.1" customHeight="1" thickBot="1">
      <c r="A123" s="241" t="s">
        <v>317</v>
      </c>
      <c r="B123" s="242" t="s">
        <v>148</v>
      </c>
      <c r="C123" s="254"/>
      <c r="D123" s="255"/>
      <c r="E123" s="256"/>
      <c r="F123" s="246">
        <f>SUM(F119:F122)</f>
        <v>0</v>
      </c>
    </row>
    <row r="124" spans="1:8" s="412" customFormat="1" ht="15" customHeight="1" thickBot="1">
      <c r="A124" s="270"/>
      <c r="B124" s="261"/>
      <c r="C124" s="271"/>
      <c r="D124" s="272"/>
      <c r="E124" s="273"/>
      <c r="F124" s="269"/>
    </row>
    <row r="125" spans="1:8" s="412" customFormat="1" ht="15" customHeight="1" thickBot="1">
      <c r="A125" s="270"/>
      <c r="B125" s="462" t="s">
        <v>318</v>
      </c>
      <c r="C125" s="465"/>
      <c r="D125" s="465"/>
      <c r="E125" s="465"/>
      <c r="F125" s="466"/>
    </row>
    <row r="126" spans="1:8" s="412" customFormat="1" ht="28.5" customHeight="1">
      <c r="A126" s="266" t="s">
        <v>319</v>
      </c>
      <c r="B126" s="274" t="s">
        <v>202</v>
      </c>
      <c r="C126" s="275" t="s">
        <v>6</v>
      </c>
      <c r="D126" s="276">
        <v>1</v>
      </c>
      <c r="E126" s="443"/>
      <c r="F126" s="277">
        <f t="shared" ref="F126:F151" si="10">D126*E126</f>
        <v>0</v>
      </c>
    </row>
    <row r="127" spans="1:8" s="412" customFormat="1" ht="28.5" customHeight="1">
      <c r="A127" s="266" t="s">
        <v>320</v>
      </c>
      <c r="B127" s="235" t="s">
        <v>155</v>
      </c>
      <c r="C127" s="234" t="s">
        <v>6</v>
      </c>
      <c r="D127" s="236">
        <v>1</v>
      </c>
      <c r="E127" s="444"/>
      <c r="F127" s="267">
        <f t="shared" si="10"/>
        <v>0</v>
      </c>
    </row>
    <row r="128" spans="1:8" s="412" customFormat="1" ht="25.5" customHeight="1">
      <c r="A128" s="266" t="s">
        <v>321</v>
      </c>
      <c r="B128" s="235" t="s">
        <v>203</v>
      </c>
      <c r="C128" s="234" t="s">
        <v>204</v>
      </c>
      <c r="D128" s="236">
        <v>1</v>
      </c>
      <c r="E128" s="444"/>
      <c r="F128" s="267">
        <f t="shared" si="10"/>
        <v>0</v>
      </c>
    </row>
    <row r="129" spans="1:6" s="412" customFormat="1" ht="15" customHeight="1">
      <c r="A129" s="266" t="s">
        <v>322</v>
      </c>
      <c r="B129" s="235" t="s">
        <v>205</v>
      </c>
      <c r="C129" s="234" t="s">
        <v>6</v>
      </c>
      <c r="D129" s="236">
        <v>1</v>
      </c>
      <c r="E129" s="444"/>
      <c r="F129" s="267">
        <f t="shared" si="10"/>
        <v>0</v>
      </c>
    </row>
    <row r="130" spans="1:6" s="412" customFormat="1" ht="15" customHeight="1">
      <c r="A130" s="266" t="s">
        <v>323</v>
      </c>
      <c r="B130" s="235" t="s">
        <v>206</v>
      </c>
      <c r="C130" s="234" t="s">
        <v>6</v>
      </c>
      <c r="D130" s="236">
        <v>3</v>
      </c>
      <c r="E130" s="444"/>
      <c r="F130" s="267">
        <f t="shared" si="10"/>
        <v>0</v>
      </c>
    </row>
    <row r="131" spans="1:6" s="412" customFormat="1" ht="15" customHeight="1">
      <c r="A131" s="266" t="s">
        <v>324</v>
      </c>
      <c r="B131" s="235" t="s">
        <v>207</v>
      </c>
      <c r="C131" s="234" t="s">
        <v>6</v>
      </c>
      <c r="D131" s="236">
        <v>3</v>
      </c>
      <c r="E131" s="444"/>
      <c r="F131" s="267">
        <f t="shared" si="10"/>
        <v>0</v>
      </c>
    </row>
    <row r="132" spans="1:6" s="412" customFormat="1" ht="15" customHeight="1">
      <c r="A132" s="266" t="s">
        <v>325</v>
      </c>
      <c r="B132" s="235" t="s">
        <v>208</v>
      </c>
      <c r="C132" s="234" t="s">
        <v>6</v>
      </c>
      <c r="D132" s="236">
        <v>3</v>
      </c>
      <c r="E132" s="444"/>
      <c r="F132" s="267">
        <f t="shared" si="10"/>
        <v>0</v>
      </c>
    </row>
    <row r="133" spans="1:6" s="412" customFormat="1" ht="25.5">
      <c r="A133" s="266" t="s">
        <v>326</v>
      </c>
      <c r="B133" s="235" t="s">
        <v>209</v>
      </c>
      <c r="C133" s="234" t="s">
        <v>6</v>
      </c>
      <c r="D133" s="236">
        <v>3</v>
      </c>
      <c r="E133" s="444"/>
      <c r="F133" s="267">
        <f t="shared" si="10"/>
        <v>0</v>
      </c>
    </row>
    <row r="134" spans="1:6" s="412" customFormat="1" ht="25.5">
      <c r="A134" s="266" t="s">
        <v>327</v>
      </c>
      <c r="B134" s="235" t="s">
        <v>210</v>
      </c>
      <c r="C134" s="234" t="s">
        <v>204</v>
      </c>
      <c r="D134" s="236">
        <v>1</v>
      </c>
      <c r="E134" s="444"/>
      <c r="F134" s="267">
        <f t="shared" si="10"/>
        <v>0</v>
      </c>
    </row>
    <row r="135" spans="1:6" s="412" customFormat="1" ht="25.5">
      <c r="A135" s="266" t="s">
        <v>328</v>
      </c>
      <c r="B135" s="235" t="s">
        <v>211</v>
      </c>
      <c r="C135" s="234" t="s">
        <v>9</v>
      </c>
      <c r="D135" s="236">
        <v>9</v>
      </c>
      <c r="E135" s="444"/>
      <c r="F135" s="267">
        <f t="shared" si="10"/>
        <v>0</v>
      </c>
    </row>
    <row r="136" spans="1:6" s="412" customFormat="1" ht="15" customHeight="1">
      <c r="A136" s="266" t="s">
        <v>329</v>
      </c>
      <c r="B136" s="235" t="s">
        <v>212</v>
      </c>
      <c r="C136" s="234" t="s">
        <v>9</v>
      </c>
      <c r="D136" s="236">
        <v>2</v>
      </c>
      <c r="E136" s="444"/>
      <c r="F136" s="267">
        <f t="shared" si="10"/>
        <v>0</v>
      </c>
    </row>
    <row r="137" spans="1:6" s="412" customFormat="1" ht="15" customHeight="1">
      <c r="A137" s="266" t="s">
        <v>330</v>
      </c>
      <c r="B137" s="235" t="s">
        <v>213</v>
      </c>
      <c r="C137" s="234" t="s">
        <v>9</v>
      </c>
      <c r="D137" s="236">
        <v>69</v>
      </c>
      <c r="E137" s="444"/>
      <c r="F137" s="267">
        <f t="shared" si="10"/>
        <v>0</v>
      </c>
    </row>
    <row r="138" spans="1:6" s="412" customFormat="1" ht="25.5">
      <c r="A138" s="266" t="s">
        <v>331</v>
      </c>
      <c r="B138" s="235" t="s">
        <v>214</v>
      </c>
      <c r="C138" s="234" t="s">
        <v>9</v>
      </c>
      <c r="D138" s="236">
        <v>2</v>
      </c>
      <c r="E138" s="444"/>
      <c r="F138" s="267">
        <f t="shared" si="10"/>
        <v>0</v>
      </c>
    </row>
    <row r="139" spans="1:6" s="412" customFormat="1" ht="38.25">
      <c r="A139" s="266" t="s">
        <v>332</v>
      </c>
      <c r="B139" s="235" t="s">
        <v>215</v>
      </c>
      <c r="C139" s="234" t="s">
        <v>9</v>
      </c>
      <c r="D139" s="236">
        <v>2</v>
      </c>
      <c r="E139" s="444"/>
      <c r="F139" s="267">
        <f t="shared" si="10"/>
        <v>0</v>
      </c>
    </row>
    <row r="140" spans="1:6" s="412" customFormat="1" ht="15" customHeight="1">
      <c r="A140" s="266" t="s">
        <v>333</v>
      </c>
      <c r="B140" s="235" t="s">
        <v>216</v>
      </c>
      <c r="C140" s="234" t="s">
        <v>147</v>
      </c>
      <c r="D140" s="236">
        <v>1</v>
      </c>
      <c r="E140" s="444"/>
      <c r="F140" s="267">
        <f t="shared" si="10"/>
        <v>0</v>
      </c>
    </row>
    <row r="141" spans="1:6" s="412" customFormat="1" ht="15" customHeight="1">
      <c r="A141" s="266" t="s">
        <v>334</v>
      </c>
      <c r="B141" s="235" t="s">
        <v>217</v>
      </c>
      <c r="C141" s="234" t="s">
        <v>147</v>
      </c>
      <c r="D141" s="236">
        <v>2</v>
      </c>
      <c r="E141" s="444"/>
      <c r="F141" s="267">
        <f t="shared" si="10"/>
        <v>0</v>
      </c>
    </row>
    <row r="142" spans="1:6" s="412" customFormat="1" ht="15" customHeight="1">
      <c r="A142" s="266" t="s">
        <v>335</v>
      </c>
      <c r="B142" s="235" t="s">
        <v>218</v>
      </c>
      <c r="C142" s="234" t="s">
        <v>147</v>
      </c>
      <c r="D142" s="236">
        <v>1</v>
      </c>
      <c r="E142" s="444"/>
      <c r="F142" s="267">
        <f t="shared" si="10"/>
        <v>0</v>
      </c>
    </row>
    <row r="143" spans="1:6" s="412" customFormat="1" ht="15" customHeight="1">
      <c r="A143" s="266" t="s">
        <v>336</v>
      </c>
      <c r="B143" s="235" t="s">
        <v>219</v>
      </c>
      <c r="C143" s="234" t="s">
        <v>147</v>
      </c>
      <c r="D143" s="236">
        <v>1</v>
      </c>
      <c r="E143" s="444"/>
      <c r="F143" s="267">
        <f t="shared" si="10"/>
        <v>0</v>
      </c>
    </row>
    <row r="144" spans="1:6" s="412" customFormat="1" ht="15" customHeight="1">
      <c r="A144" s="266" t="s">
        <v>337</v>
      </c>
      <c r="B144" s="235" t="s">
        <v>220</v>
      </c>
      <c r="C144" s="234" t="s">
        <v>147</v>
      </c>
      <c r="D144" s="236">
        <v>1</v>
      </c>
      <c r="E144" s="444"/>
      <c r="F144" s="267">
        <f t="shared" si="10"/>
        <v>0</v>
      </c>
    </row>
    <row r="145" spans="1:8" s="412" customFormat="1" ht="15" customHeight="1">
      <c r="A145" s="266" t="s">
        <v>338</v>
      </c>
      <c r="B145" s="235" t="s">
        <v>221</v>
      </c>
      <c r="C145" s="234" t="s">
        <v>147</v>
      </c>
      <c r="D145" s="236">
        <v>1</v>
      </c>
      <c r="E145" s="444"/>
      <c r="F145" s="267">
        <f t="shared" si="10"/>
        <v>0</v>
      </c>
    </row>
    <row r="146" spans="1:8" s="412" customFormat="1" ht="15" customHeight="1">
      <c r="A146" s="266" t="s">
        <v>339</v>
      </c>
      <c r="B146" s="235" t="s">
        <v>222</v>
      </c>
      <c r="C146" s="234" t="s">
        <v>147</v>
      </c>
      <c r="D146" s="236">
        <v>1</v>
      </c>
      <c r="E146" s="444"/>
      <c r="F146" s="267">
        <f t="shared" si="10"/>
        <v>0</v>
      </c>
    </row>
    <row r="147" spans="1:8" s="412" customFormat="1" ht="25.5">
      <c r="A147" s="266" t="s">
        <v>340</v>
      </c>
      <c r="B147" s="235" t="s">
        <v>223</v>
      </c>
      <c r="C147" s="234" t="s">
        <v>147</v>
      </c>
      <c r="D147" s="236">
        <v>1</v>
      </c>
      <c r="E147" s="444"/>
      <c r="F147" s="267">
        <f t="shared" si="10"/>
        <v>0</v>
      </c>
    </row>
    <row r="148" spans="1:8" s="412" customFormat="1" ht="15" customHeight="1">
      <c r="A148" s="266" t="s">
        <v>341</v>
      </c>
      <c r="B148" s="235" t="s">
        <v>224</v>
      </c>
      <c r="C148" s="234" t="s">
        <v>147</v>
      </c>
      <c r="D148" s="236">
        <v>1</v>
      </c>
      <c r="E148" s="444"/>
      <c r="F148" s="267">
        <f t="shared" si="10"/>
        <v>0</v>
      </c>
    </row>
    <row r="149" spans="1:8" s="412" customFormat="1" ht="15" customHeight="1">
      <c r="A149" s="266" t="s">
        <v>342</v>
      </c>
      <c r="B149" s="235" t="s">
        <v>225</v>
      </c>
      <c r="C149" s="234" t="s">
        <v>147</v>
      </c>
      <c r="D149" s="236">
        <v>1</v>
      </c>
      <c r="E149" s="444"/>
      <c r="F149" s="267">
        <f t="shared" si="10"/>
        <v>0</v>
      </c>
    </row>
    <row r="150" spans="1:8" s="412" customFormat="1" ht="15" customHeight="1">
      <c r="A150" s="266" t="s">
        <v>343</v>
      </c>
      <c r="B150" s="235" t="s">
        <v>226</v>
      </c>
      <c r="C150" s="234" t="s">
        <v>147</v>
      </c>
      <c r="D150" s="236">
        <v>1</v>
      </c>
      <c r="E150" s="444"/>
      <c r="F150" s="267">
        <f t="shared" si="10"/>
        <v>0</v>
      </c>
    </row>
    <row r="151" spans="1:8" s="412" customFormat="1" ht="15" customHeight="1" thickBot="1">
      <c r="A151" s="266" t="s">
        <v>344</v>
      </c>
      <c r="B151" s="239" t="s">
        <v>165</v>
      </c>
      <c r="C151" s="238" t="s">
        <v>147</v>
      </c>
      <c r="D151" s="240">
        <v>1</v>
      </c>
      <c r="E151" s="445"/>
      <c r="F151" s="260">
        <f t="shared" si="10"/>
        <v>0</v>
      </c>
    </row>
    <row r="152" spans="1:8" s="412" customFormat="1" ht="15.75" thickBot="1">
      <c r="A152" s="241" t="s">
        <v>345</v>
      </c>
      <c r="B152" s="242" t="s">
        <v>148</v>
      </c>
      <c r="C152" s="254"/>
      <c r="D152" s="255"/>
      <c r="E152" s="256"/>
      <c r="F152" s="246">
        <f>SUM(F126:F151)</f>
        <v>0</v>
      </c>
    </row>
    <row r="153" spans="1:8" s="412" customFormat="1" ht="15.75" thickBot="1">
      <c r="A153" s="270"/>
      <c r="B153" s="261"/>
      <c r="C153" s="271"/>
      <c r="D153" s="272"/>
      <c r="E153" s="273"/>
      <c r="F153" s="269"/>
    </row>
    <row r="154" spans="1:8" s="412" customFormat="1" ht="15" customHeight="1" thickBot="1">
      <c r="A154" s="270"/>
      <c r="B154" s="334" t="s">
        <v>346</v>
      </c>
      <c r="C154" s="254"/>
      <c r="D154" s="254"/>
      <c r="E154" s="338"/>
      <c r="F154" s="339"/>
    </row>
    <row r="155" spans="1:8" s="412" customFormat="1" ht="25.5">
      <c r="A155" s="266" t="s">
        <v>347</v>
      </c>
      <c r="B155" s="274" t="s">
        <v>227</v>
      </c>
      <c r="C155" s="275" t="s">
        <v>6</v>
      </c>
      <c r="D155" s="276">
        <v>2</v>
      </c>
      <c r="E155" s="443"/>
      <c r="F155" s="277">
        <f>D155*E155</f>
        <v>0</v>
      </c>
      <c r="G155" s="413"/>
      <c r="H155" s="413"/>
    </row>
    <row r="156" spans="1:8" s="412" customFormat="1" ht="28.5" customHeight="1">
      <c r="A156" s="266" t="s">
        <v>348</v>
      </c>
      <c r="B156" s="237" t="s">
        <v>228</v>
      </c>
      <c r="C156" s="234" t="s">
        <v>6</v>
      </c>
      <c r="D156" s="236">
        <v>2</v>
      </c>
      <c r="E156" s="444"/>
      <c r="F156" s="267">
        <f t="shared" ref="F156:F164" si="11">D156*E156</f>
        <v>0</v>
      </c>
    </row>
    <row r="157" spans="1:8" s="412" customFormat="1" ht="25.5">
      <c r="A157" s="266" t="s">
        <v>349</v>
      </c>
      <c r="B157" s="235" t="s">
        <v>229</v>
      </c>
      <c r="C157" s="234" t="s">
        <v>6</v>
      </c>
      <c r="D157" s="236">
        <v>1</v>
      </c>
      <c r="E157" s="444"/>
      <c r="F157" s="267">
        <f t="shared" si="11"/>
        <v>0</v>
      </c>
      <c r="G157" s="413"/>
    </row>
    <row r="158" spans="1:8" s="412" customFormat="1" ht="38.25">
      <c r="A158" s="266" t="s">
        <v>350</v>
      </c>
      <c r="B158" s="235" t="s">
        <v>230</v>
      </c>
      <c r="C158" s="234" t="s">
        <v>6</v>
      </c>
      <c r="D158" s="236">
        <v>1</v>
      </c>
      <c r="E158" s="444"/>
      <c r="F158" s="267">
        <f t="shared" si="11"/>
        <v>0</v>
      </c>
    </row>
    <row r="159" spans="1:8" s="412" customFormat="1" ht="26.25" customHeight="1">
      <c r="A159" s="266" t="s">
        <v>351</v>
      </c>
      <c r="B159" s="235" t="s">
        <v>231</v>
      </c>
      <c r="C159" s="234" t="s">
        <v>6</v>
      </c>
      <c r="D159" s="236">
        <v>1</v>
      </c>
      <c r="E159" s="444"/>
      <c r="F159" s="267">
        <f t="shared" si="11"/>
        <v>0</v>
      </c>
    </row>
    <row r="160" spans="1:8" s="412" customFormat="1" ht="51">
      <c r="A160" s="266" t="s">
        <v>352</v>
      </c>
      <c r="B160" s="235" t="s">
        <v>232</v>
      </c>
      <c r="C160" s="234" t="s">
        <v>6</v>
      </c>
      <c r="D160" s="236">
        <v>1</v>
      </c>
      <c r="E160" s="444"/>
      <c r="F160" s="267">
        <f t="shared" si="11"/>
        <v>0</v>
      </c>
    </row>
    <row r="161" spans="1:8" s="412" customFormat="1" ht="15" customHeight="1">
      <c r="A161" s="266" t="s">
        <v>353</v>
      </c>
      <c r="B161" s="235" t="s">
        <v>233</v>
      </c>
      <c r="C161" s="234" t="s">
        <v>6</v>
      </c>
      <c r="D161" s="236">
        <v>2</v>
      </c>
      <c r="E161" s="444"/>
      <c r="F161" s="267">
        <f t="shared" si="11"/>
        <v>0</v>
      </c>
    </row>
    <row r="162" spans="1:8" s="412" customFormat="1" ht="15" customHeight="1">
      <c r="A162" s="266" t="s">
        <v>354</v>
      </c>
      <c r="B162" s="235" t="s">
        <v>234</v>
      </c>
      <c r="C162" s="234" t="s">
        <v>6</v>
      </c>
      <c r="D162" s="236">
        <v>2</v>
      </c>
      <c r="E162" s="444"/>
      <c r="F162" s="267">
        <f t="shared" si="11"/>
        <v>0</v>
      </c>
      <c r="G162" s="413"/>
      <c r="H162" s="413"/>
    </row>
    <row r="163" spans="1:8" s="412" customFormat="1" ht="15" customHeight="1">
      <c r="A163" s="266" t="s">
        <v>355</v>
      </c>
      <c r="B163" s="235" t="s">
        <v>235</v>
      </c>
      <c r="C163" s="234" t="s">
        <v>6</v>
      </c>
      <c r="D163" s="236">
        <v>1</v>
      </c>
      <c r="E163" s="444"/>
      <c r="F163" s="267">
        <f t="shared" si="11"/>
        <v>0</v>
      </c>
      <c r="G163" s="413"/>
      <c r="H163" s="413"/>
    </row>
    <row r="164" spans="1:8" s="412" customFormat="1" ht="15" customHeight="1" thickBot="1">
      <c r="A164" s="266" t="s">
        <v>356</v>
      </c>
      <c r="B164" s="239" t="s">
        <v>236</v>
      </c>
      <c r="C164" s="238" t="s">
        <v>6</v>
      </c>
      <c r="D164" s="240">
        <v>1</v>
      </c>
      <c r="E164" s="445"/>
      <c r="F164" s="260">
        <f t="shared" si="11"/>
        <v>0</v>
      </c>
      <c r="G164" s="413"/>
      <c r="H164" s="413"/>
    </row>
    <row r="165" spans="1:8" s="412" customFormat="1" ht="15.75" thickBot="1">
      <c r="A165" s="241" t="s">
        <v>357</v>
      </c>
      <c r="B165" s="242" t="s">
        <v>148</v>
      </c>
      <c r="C165" s="254"/>
      <c r="D165" s="255"/>
      <c r="E165" s="256"/>
      <c r="F165" s="246">
        <f>SUM(F155:F164)</f>
        <v>0</v>
      </c>
    </row>
    <row r="166" spans="1:8" s="412" customFormat="1" ht="15.75" thickBot="1">
      <c r="A166" s="270"/>
      <c r="B166" s="261"/>
      <c r="C166" s="271"/>
      <c r="D166" s="272"/>
      <c r="E166" s="273"/>
      <c r="F166" s="269"/>
    </row>
    <row r="167" spans="1:8" s="412" customFormat="1" ht="15.75" thickBot="1">
      <c r="A167" s="270"/>
      <c r="B167" s="334" t="s">
        <v>358</v>
      </c>
      <c r="C167" s="254"/>
      <c r="D167" s="254"/>
      <c r="E167" s="338"/>
      <c r="F167" s="339"/>
    </row>
    <row r="168" spans="1:8" s="412" customFormat="1" ht="41.25" customHeight="1">
      <c r="A168" s="266" t="s">
        <v>359</v>
      </c>
      <c r="B168" s="337" t="s">
        <v>237</v>
      </c>
      <c r="C168" s="275" t="s">
        <v>147</v>
      </c>
      <c r="D168" s="275">
        <v>1</v>
      </c>
      <c r="E168" s="443"/>
      <c r="F168" s="277">
        <f>D168*E168</f>
        <v>0</v>
      </c>
    </row>
    <row r="169" spans="1:8" s="412" customFormat="1" ht="41.25" customHeight="1">
      <c r="A169" s="266" t="s">
        <v>360</v>
      </c>
      <c r="B169" s="237" t="s">
        <v>238</v>
      </c>
      <c r="C169" s="234" t="s">
        <v>147</v>
      </c>
      <c r="D169" s="234">
        <v>1</v>
      </c>
      <c r="E169" s="444"/>
      <c r="F169" s="267">
        <f t="shared" ref="F169:F172" si="12">D169*E169</f>
        <v>0</v>
      </c>
    </row>
    <row r="170" spans="1:8" s="412" customFormat="1" ht="25.5">
      <c r="A170" s="266" t="s">
        <v>361</v>
      </c>
      <c r="B170" s="237" t="s">
        <v>239</v>
      </c>
      <c r="C170" s="234" t="s">
        <v>147</v>
      </c>
      <c r="D170" s="234">
        <v>1</v>
      </c>
      <c r="E170" s="444"/>
      <c r="F170" s="267">
        <f t="shared" si="12"/>
        <v>0</v>
      </c>
    </row>
    <row r="171" spans="1:8" s="412" customFormat="1" ht="38.25">
      <c r="A171" s="266" t="s">
        <v>362</v>
      </c>
      <c r="B171" s="237" t="s">
        <v>240</v>
      </c>
      <c r="C171" s="234" t="s">
        <v>147</v>
      </c>
      <c r="D171" s="234">
        <v>1</v>
      </c>
      <c r="E171" s="444"/>
      <c r="F171" s="267">
        <f>D171*E171</f>
        <v>0</v>
      </c>
    </row>
    <row r="172" spans="1:8" s="412" customFormat="1" ht="15" customHeight="1" thickBot="1">
      <c r="A172" s="259" t="s">
        <v>363</v>
      </c>
      <c r="B172" s="252" t="s">
        <v>241</v>
      </c>
      <c r="C172" s="238" t="s">
        <v>147</v>
      </c>
      <c r="D172" s="238">
        <v>1</v>
      </c>
      <c r="E172" s="445"/>
      <c r="F172" s="260">
        <f t="shared" si="12"/>
        <v>0</v>
      </c>
    </row>
    <row r="173" spans="1:8" s="412" customFormat="1" ht="15.75" thickBot="1">
      <c r="A173" s="241" t="s">
        <v>364</v>
      </c>
      <c r="B173" s="242" t="s">
        <v>148</v>
      </c>
      <c r="C173" s="254"/>
      <c r="D173" s="255"/>
      <c r="E173" s="256"/>
      <c r="F173" s="246">
        <f>SUM(F168:F172)</f>
        <v>0</v>
      </c>
    </row>
    <row r="174" spans="1:8" ht="26.25" thickBot="1">
      <c r="A174" s="157" t="s">
        <v>248</v>
      </c>
      <c r="B174" s="429" t="s">
        <v>374</v>
      </c>
      <c r="C174" s="248"/>
      <c r="D174" s="249"/>
      <c r="E174" s="250"/>
      <c r="F174" s="251">
        <f>F173+F165+F152+F123+F116+F80+F70+F61+F53</f>
        <v>0</v>
      </c>
    </row>
    <row r="175" spans="1:8" s="360" customFormat="1" ht="15" thickBot="1">
      <c r="A175" s="289"/>
      <c r="B175" s="430"/>
      <c r="C175" s="290"/>
      <c r="D175" s="291"/>
      <c r="E175" s="292"/>
      <c r="F175" s="293"/>
      <c r="G175" s="359"/>
    </row>
    <row r="176" spans="1:8" ht="19.899999999999999" customHeight="1" thickBot="1">
      <c r="A176" s="229"/>
      <c r="B176" s="431" t="s">
        <v>244</v>
      </c>
      <c r="C176" s="230"/>
      <c r="D176" s="231"/>
      <c r="E176" s="232"/>
      <c r="F176" s="233">
        <f>F7+F11+F17+F40+F48+F174</f>
        <v>0</v>
      </c>
    </row>
  </sheetData>
  <sheetProtection algorithmName="SHA-512" hashValue="vjaZ/MSStdMJFIJnJ5iq9NS4fAutuOkfYITH6s0anbHeiImPrpxIAkMz3w0gbvN2RwvZ/WUnSCURNZtAY5q+QA==" saltValue="iHrGlvDepYwWWV75HWx1Gw==" spinCount="100000" sheet="1" objects="1" scenarios="1"/>
  <mergeCells count="5">
    <mergeCell ref="B63:F63"/>
    <mergeCell ref="B72:F72"/>
    <mergeCell ref="B82:F82"/>
    <mergeCell ref="B118:F118"/>
    <mergeCell ref="B125:F125"/>
  </mergeCells>
  <phoneticPr fontId="48" type="noConversion"/>
  <pageMargins left="0.7" right="0.7" top="0.75" bottom="0.75" header="0.3" footer="0.3"/>
  <pageSetup paperSize="9" orientation="portrait" r:id="rId1"/>
  <headerFooter alignWithMargins="0">
    <oddFooter>&amp;C&amp;P/&amp;N</oddFooter>
  </headerFooter>
  <rowBreaks count="2" manualBreakCount="2">
    <brk id="61" max="5" man="1"/>
    <brk id="16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4</vt:i4>
      </vt:variant>
    </vt:vector>
  </HeadingPairs>
  <TitlesOfParts>
    <vt:vector size="7" baseType="lpstr">
      <vt:lpstr>SK-REKAP</vt:lpstr>
      <vt:lpstr>kanal-8-01</vt:lpstr>
      <vt:lpstr>Črpališče Č2</vt:lpstr>
      <vt:lpstr>'Črpališče Č2'!Področje_tiskanja</vt:lpstr>
      <vt:lpstr>'SK-REKAP'!Področje_tiskanja</vt:lpstr>
      <vt:lpstr>'Črpališče Č2'!Tiskanje_naslovov</vt:lpstr>
      <vt:lpstr>'kanal-8-01'!Tiskanje_naslovov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2020-06-09T11:41:25Z</cp:lastPrinted>
  <dcterms:created xsi:type="dcterms:W3CDTF">1997-01-31T12:20:41Z</dcterms:created>
  <dcterms:modified xsi:type="dcterms:W3CDTF">2020-08-24T07:28:34Z</dcterms:modified>
</cp:coreProperties>
</file>