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G:\Users\Grupe\Narocila\JN2021\JN_6_2021_G_ENERGETSKA SANACIJA FASADE\2_Razpisna dokumentacija\"/>
    </mc:Choice>
  </mc:AlternateContent>
  <xr:revisionPtr revIDLastSave="0" documentId="13_ncr:1_{C613A92F-F90D-44AA-895C-70C6D2EFF623}" xr6:coauthVersionLast="46" xr6:coauthVersionMax="46" xr10:uidLastSave="{00000000-0000-0000-0000-000000000000}"/>
  <bookViews>
    <workbookView xWindow="-120" yWindow="-120" windowWidth="29040" windowHeight="15840" tabRatio="817" activeTab="1" xr2:uid="{00000000-000D-0000-FFFF-FFFF00000000}"/>
  </bookViews>
  <sheets>
    <sheet name="REKAPITULACIJA" sheetId="39" r:id="rId1"/>
    <sheet name="A. Gradbena dela" sheetId="1" r:id="rId2"/>
    <sheet name="B. Obrtniška dela " sheetId="35" r:id="rId3"/>
  </sheets>
  <externalReferences>
    <externalReference r:id="rId4"/>
    <externalReference r:id="rId5"/>
    <externalReference r:id="rId6"/>
  </externalReferences>
  <definedNames>
    <definedName name="__IntlFixup" hidden="1">TRUE</definedName>
    <definedName name="AccessDatabase" hidden="1">"C:\My Documents\MAUI MALL1.mdb"</definedName>
    <definedName name="ACwvu.CapersView." localSheetId="2" hidden="1">[1]MASTER!#REF!</definedName>
    <definedName name="ACwvu.CapersView." hidden="1">[1]MASTER!#REF!</definedName>
    <definedName name="ACwvu.Japan_Capers_Ed_Pub." localSheetId="2" hidden="1">#REF!</definedName>
    <definedName name="ACwvu.Japan_Capers_Ed_Pub." hidden="1">#REF!</definedName>
    <definedName name="ACwvu.KJP_CC." localSheetId="2" hidden="1">#REF!</definedName>
    <definedName name="ACwvu.KJP_CC." hidden="1">#REF!</definedName>
    <definedName name="Cwvu.CapersView." localSheetId="2" hidden="1">[1]MASTER!#REF!</definedName>
    <definedName name="Cwvu.CapersView." hidden="1">[1]MASTER!#REF!</definedName>
    <definedName name="Cwvu.Japan_Capers_Ed_Pub." localSheetId="2" hidden="1">[1]MASTER!#REF!</definedName>
    <definedName name="Cwvu.Japan_Capers_Ed_Pub." hidden="1">[1]MASTER!#REF!</definedName>
    <definedName name="Cwvu.KJP_CC." localSheetId="2" hidden="1">[1]MASTER!#REF!,[1]MASTER!#REF!,[1]MASTER!#REF!,[1]MASTER!#REF!,[1]MASTER!#REF!,[1]MASTER!#REF!,[1]MASTER!#REF!,[1]MASTER!#REF!,[1]MASTER!#REF!,[1]MASTER!#REF!,[1]MASTER!#REF!,[1]MASTER!#REF!,[1]MASTER!#REF!,[1]MASTER!#REF!,[1]MASTER!#REF!,[1]MASTER!#REF!,[1]MASTER!#REF!,[1]MASTER!#REF!,[1]MASTER!#REF!,[1]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_xlnm.Print_Area" localSheetId="1">'A. Gradbena dela'!$A$1:$H$233</definedName>
    <definedName name="_xlnm.Print_Area" localSheetId="2">'B. Obrtniška dela '!$A$1:$H$338</definedName>
    <definedName name="_xlnm.Print_Area" localSheetId="0">REKAPITULACIJA!$A$1:$H$86</definedName>
    <definedName name="Rwvu.CapersView." localSheetId="2" hidden="1">#REF!</definedName>
    <definedName name="Rwvu.CapersView." hidden="1">#REF!</definedName>
    <definedName name="Rwvu.Japan_Capers_Ed_Pub." localSheetId="2" hidden="1">#REF!</definedName>
    <definedName name="Rwvu.Japan_Capers_Ed_Pub." hidden="1">#REF!</definedName>
    <definedName name="Rwvu.KJP_CC." localSheetId="2" hidden="1">#REF!</definedName>
    <definedName name="Rwvu.KJP_CC." hidden="1">#REF!</definedName>
    <definedName name="s" localSheetId="2" hidden="1">#REF!</definedName>
    <definedName name="s" hidden="1">#REF!</definedName>
    <definedName name="Swvu.CapersView." localSheetId="2" hidden="1">[1]MASTER!#REF!</definedName>
    <definedName name="Swvu.CapersView." hidden="1">[1]MASTER!#REF!</definedName>
    <definedName name="Swvu.Japan_Capers_Ed_Pub." localSheetId="2" hidden="1">#REF!</definedName>
    <definedName name="Swvu.Japan_Capers_Ed_Pub." hidden="1">#REF!</definedName>
    <definedName name="Swvu.KJP_CC." localSheetId="2" hidden="1">#REF!</definedName>
    <definedName name="Swvu.KJP_CC." hidden="1">#REF!</definedName>
    <definedName name="_xlnm.Print_Titles" localSheetId="1">'A. Gradbena dela'!$1:$1</definedName>
    <definedName name="_xlnm.Print_Titles" localSheetId="2">'B. Obrtniška dela '!$1:$1</definedName>
    <definedName name="_xlnm.Print_Titles" localSheetId="0">REKAPITULACIJA!$1:$1</definedName>
    <definedName name="wrn.CapersPlotter." hidden="1">{#N/A,#N/A,FALSE,"DI 2 YEAR MASTER SCHEDULE"}</definedName>
    <definedName name="wrn.Edutainment._.Priority._.List." hidden="1">{#N/A,#N/A,FALSE,"DI 2 YEAR MASTER SCHEDULE"}</definedName>
    <definedName name="wrn.Japan_Capers_Ed._.Pub." hidden="1">{"Japan_Capers_Ed_Pub",#N/A,FALSE,"DI 2 YEAR MASTER SCHEDULE"}</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Z_9A428CE1_B4D9_11D0_A8AA_0000C071AEE7_.wvu.Cols" hidden="1">[1]MASTER!$A:$Q,[1]MASTER!$Y:$Z</definedName>
    <definedName name="Z_9A428CE1_B4D9_11D0_A8AA_0000C071AEE7_.wvu.PrintArea" localSheetId="2" hidden="1">#REF!</definedName>
    <definedName name="Z_9A428CE1_B4D9_11D0_A8AA_0000C071AEE7_.wvu.PrintArea" hidden="1">#REF!</definedName>
    <definedName name="Z_9A428CE1_B4D9_11D0_A8AA_0000C071AEE7_.wvu.Rows" localSheetId="2" hidden="1">[1]MASTER!#REF!,[1]MASTER!#REF!,[1]MASTER!#REF!,[1]MASTER!#REF!,[1]MASTER!#REF!,[1]MASTER!#REF!,[1]MASTER!#REF!,[1]MASTER!$98:$272</definedName>
    <definedName name="Z_9A428CE1_B4D9_11D0_A8AA_0000C071AEE7_.wvu.Rows" hidden="1">[1]MASTER!#REF!,[1]MASTER!#REF!,[1]MASTER!#REF!,[1]MASTER!#REF!,[1]MASTER!#REF!,[1]MASTER!#REF!,[1]MASTER!#REF!,[1]MASTER!$98:$272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9" i="1" l="1"/>
  <c r="G149" i="35"/>
  <c r="G181" i="1"/>
  <c r="G216" i="1" l="1"/>
  <c r="G132" i="1"/>
  <c r="G212" i="1"/>
  <c r="G136" i="1"/>
  <c r="G68" i="1"/>
  <c r="G63" i="1"/>
  <c r="G55" i="1"/>
  <c r="G51" i="1"/>
  <c r="G47" i="1"/>
  <c r="G42" i="1"/>
  <c r="G95" i="1"/>
  <c r="G93" i="1"/>
  <c r="G89" i="1"/>
  <c r="G87" i="1"/>
  <c r="G83" i="1"/>
  <c r="G78" i="1"/>
  <c r="G73" i="1"/>
  <c r="G204" i="1"/>
  <c r="G208" i="1"/>
  <c r="G128" i="1"/>
  <c r="G124" i="1"/>
  <c r="G220" i="1"/>
  <c r="G319" i="35"/>
  <c r="G301" i="35" l="1"/>
  <c r="G307" i="35"/>
  <c r="G335" i="35"/>
  <c r="G331" i="35"/>
  <c r="G327" i="35"/>
  <c r="G333" i="35"/>
  <c r="G329" i="35"/>
  <c r="G102" i="35"/>
  <c r="G98" i="35"/>
  <c r="G241" i="35"/>
  <c r="G160" i="1"/>
  <c r="G156" i="1"/>
  <c r="G152" i="1"/>
  <c r="G164" i="35"/>
  <c r="G243" i="35"/>
  <c r="G90" i="35"/>
  <c r="G171" i="1" l="1"/>
  <c r="G162" i="1"/>
  <c r="E63" i="39" s="1"/>
  <c r="G68" i="35"/>
  <c r="G66" i="35"/>
  <c r="G70" i="35"/>
  <c r="G28" i="35"/>
  <c r="G27" i="35"/>
  <c r="G26" i="35"/>
  <c r="G94" i="35" l="1"/>
  <c r="G156" i="35"/>
  <c r="G155" i="35"/>
  <c r="G154" i="35"/>
  <c r="G145" i="35" l="1"/>
  <c r="G143" i="35"/>
  <c r="G141" i="35"/>
  <c r="G178" i="35"/>
  <c r="G177" i="35"/>
  <c r="G176" i="35"/>
  <c r="G179" i="35"/>
  <c r="G237" i="35" l="1"/>
  <c r="G235" i="35"/>
  <c r="G254" i="35"/>
  <c r="G255" i="35"/>
  <c r="G84" i="35" l="1"/>
  <c r="G79" i="35"/>
  <c r="G99" i="1"/>
  <c r="G21" i="35"/>
  <c r="G20" i="35"/>
  <c r="G15" i="35"/>
  <c r="G103" i="1" l="1"/>
  <c r="G140" i="1" l="1"/>
  <c r="G120" i="1"/>
  <c r="G116" i="1"/>
  <c r="B30" i="39"/>
  <c r="G311" i="35" l="1"/>
  <c r="G315" i="35" l="1"/>
  <c r="G175" i="35"/>
  <c r="G182" i="35" s="1"/>
  <c r="E78" i="39" s="1"/>
  <c r="G229" i="35"/>
  <c r="G231" i="35"/>
  <c r="G295" i="35" l="1"/>
  <c r="G173" i="1" l="1"/>
  <c r="G183" i="1" s="1"/>
  <c r="E64" i="39" s="1"/>
  <c r="G106" i="35" l="1"/>
  <c r="G153" i="35" l="1"/>
  <c r="G160" i="35"/>
  <c r="G227" i="35"/>
  <c r="G74" i="35"/>
  <c r="G62" i="35"/>
  <c r="G291" i="35" l="1"/>
  <c r="G220" i="35" l="1"/>
  <c r="G56" i="35" l="1"/>
  <c r="G265" i="35" l="1"/>
  <c r="G260" i="35"/>
  <c r="G224" i="1" l="1"/>
  <c r="G139" i="35" l="1"/>
  <c r="G166" i="35" s="1"/>
  <c r="E77" i="39" s="1"/>
  <c r="G60" i="35" l="1"/>
  <c r="G11" i="35"/>
  <c r="G193" i="1" l="1"/>
  <c r="G323" i="35" l="1"/>
  <c r="G287" i="35"/>
  <c r="G276" i="35"/>
  <c r="G279" i="35" s="1"/>
  <c r="E80" i="39" s="1"/>
  <c r="G247" i="35"/>
  <c r="G337" i="35" l="1"/>
  <c r="E81" i="39" s="1"/>
  <c r="G30" i="35"/>
  <c r="E75" i="39" s="1"/>
  <c r="G89" i="35"/>
  <c r="G108" i="35" s="1"/>
  <c r="E76" i="39" s="1"/>
  <c r="G268" i="35" l="1"/>
  <c r="E79" i="39" l="1"/>
  <c r="E82" i="39" s="1"/>
  <c r="E84" i="39" s="1"/>
  <c r="E17" i="39" s="1"/>
  <c r="G4" i="35"/>
  <c r="G111" i="1" l="1"/>
  <c r="G107" i="1"/>
  <c r="G195" i="1"/>
  <c r="E65" i="39" s="1"/>
  <c r="G230" i="1" l="1"/>
  <c r="G232" i="1" s="1"/>
  <c r="G142" i="1"/>
  <c r="E62" i="39" l="1"/>
  <c r="G3" i="1"/>
  <c r="E66" i="39"/>
  <c r="G340" i="35"/>
  <c r="E67" i="39" l="1"/>
  <c r="E69" i="39" s="1"/>
  <c r="E16" i="39" s="1"/>
  <c r="E19" i="39"/>
  <c r="E18" i="39" l="1"/>
  <c r="E22" i="39" s="1"/>
  <c r="E24" i="39" s="1"/>
  <c r="E26" i="39" s="1"/>
</calcChain>
</file>

<file path=xl/sharedStrings.xml><?xml version="1.0" encoding="utf-8"?>
<sst xmlns="http://schemas.openxmlformats.org/spreadsheetml/2006/main" count="644" uniqueCount="357">
  <si>
    <t>GRADBENA DELA:</t>
  </si>
  <si>
    <t>OBRTNIŠKA DELA:</t>
  </si>
  <si>
    <t xml:space="preserve">IZDELAVO PONUDB IN IZVEDBO PROJEKTA JE POTREBNO IZDELATI SKLADNO Z NAČRTOM. NAČRT JE POTREBNO UPOŠTEVATI V CELOTI (RISBE, OPISI IN POPISI). </t>
  </si>
  <si>
    <t>V PRIMERU TISKARSKIH NAPAK IN MOREBITNIH NESKLADIJ V PROJEKTU, JE PONUDNIK ALI IZVAJALEC DOLŽAN NA TO OPOZORITI ODGOVORNEGA PROJEKTANTA.</t>
  </si>
  <si>
    <t>PONUDNIK ALI IZVAJALEC JE DOLŽAN OPOZORITI NA MOREBITNO TEHNIČNO POMANJKLJIVOST IZVEDBENIH DETAJLOV, RISB, OPISOV ALI POPISOV. PREDLOGE POTRDITA ODGOVORNI PROJEKTANT IN INVESTITOR.</t>
  </si>
  <si>
    <t>V SKLOP IZVAJALČEVE PONUDBE SODIJO VSI DELAVNIŠKI NAČRTI, KI JIH PRED IZVEDBO GLEDE TEHNIČNE PRAVILNOSTI, ZAHTEVANE KAKOVOSTI IN IZGLEDA POTRDI ODGOVORNI PROJEKTANT.</t>
  </si>
  <si>
    <t>KJER NI OPREDELJENEGA IZVEDBENEGA INDUSTRIJSKEGA DETAJLA ALI IZDELKA, GA MORA IZVAJALEC PRED IZVEDBO PREDSTAVITI, IZBOR POTRDITA ODGOVORNI PROJEKTANT IN INVESTITOR.</t>
  </si>
  <si>
    <t>VSE MERE JE OBVEZNO PREVERITI NA OBJEKTU.</t>
  </si>
  <si>
    <t>Enota cene mora vsebovati:</t>
  </si>
  <si>
    <t>SLIKOPLESKARSKA DELA:</t>
  </si>
  <si>
    <t>opis dela</t>
  </si>
  <si>
    <t xml:space="preserve">            količina</t>
  </si>
  <si>
    <t xml:space="preserve">               skupaj</t>
  </si>
  <si>
    <t>m2</t>
  </si>
  <si>
    <t>m1</t>
  </si>
  <si>
    <t>kpl</t>
  </si>
  <si>
    <t>m3</t>
  </si>
  <si>
    <t xml:space="preserve">Izvajalec del mora ravnati z odpadki, ki nastanejo pri izvajanju del zaradi gradnje, v skladu z Uredbo o ravnanju z odpadki (Uradni list RS št. 103/2011). </t>
  </si>
  <si>
    <t>Pred pričetkom izvajanja izolacijskih del je preveriti kvaliteto predhodno izvršenih del, ki bi lahko vplivala na kvaliteto, sigurnost in trajnost izolacije, ki je predvidena z elaboratom fizikalne in zvočne zaščite.</t>
  </si>
  <si>
    <t>Dela morajo biti izvedena tako, da posamezni deli in sloji izolacij kakor tudi celoten sestav ustrezajo namenu, zahtevam, varnosti in dolgotrajnosti. Posebno pazljivo je izvesti streho okrog zbirnih kotličev, dilatacijskih stikov in zaključkov strehe.</t>
  </si>
  <si>
    <t xml:space="preserve">Za vse vgrajene materiale mora izvajalec predložiti ateste o kvaliteti materialov, ki jih izda pooblaščeni zavod za tovrstne dejavnosti. </t>
  </si>
  <si>
    <t>Enotna cena mora zajeti izdelavo vseh potrebnih detajlov in dopolnilnih del, ki jih je potrebno izvesti za dokončanje posameznih del, tudi če potrebni detajli in zaključki niso podrobno navedeni in opisani v popisu del, in so ta dopolnila nujna za pravilno funkcioniranje posameznih sistemov.</t>
  </si>
  <si>
    <t>Vsi elementi  ključavničarskih del morajo biti izdelani strokovno in kvalitetno po detajlih in iz materialov kot je navedeno v opisih in detajlih.  Ves vgrajeni material mora po kvaliteti ustrezati veljavnim tehničnim predpisom in standardom.</t>
  </si>
  <si>
    <t xml:space="preserve">Elementi za vgrajevanje ključavničarskih izdelkov (vijaki, sidra in drugo) morajo biti takih dimenzij in nosilnosti, da ustrezajo obremenitvam, za katere so namenjeni. Vse nosilne elemente je dimenzionirati z analizo konstrukcij. </t>
  </si>
  <si>
    <t xml:space="preserve">Površina posameznih elementov na varjenih stikih mora biti ravna in gladka, brez vzboklin ali vdolbin ter brušena. V vsaki postavki posebej je navedena tudi kvaliteta finalne površinske obdelave. </t>
  </si>
  <si>
    <t xml:space="preserve">Barvne efekte, vse morebitne spremembe ali dopolnitve je potrebno reševati z arhitektom. </t>
  </si>
  <si>
    <t>KLJUČAVNIČARSKA DELA SKUPAJ:</t>
  </si>
  <si>
    <t>V ceni enote je obvezno zajeti izdelavo vseh potrebnih detajlov in dopolnilnih del, ki so potrebna za dokončanje posameznih del, tudi če potrebni detajli in zaključki niso podrobno navedeni in opisani v popisu del in so ta dopolnila nujna za pravilno funkcioniranje posameznih sistemov in elementov objekta.</t>
  </si>
  <si>
    <t xml:space="preserve">Priprava površine za nanos fasadnih slojev: zajema čiščenje površine zaradi prahu in ostalih gradbenih nečistoč in se ne zaračunava posebej ampak je zajeto v ceni enote mere. </t>
  </si>
  <si>
    <t>kos</t>
  </si>
  <si>
    <t>ur</t>
  </si>
  <si>
    <t>skupaj</t>
  </si>
  <si>
    <t>Krovska in kleparska dela morajo biti izvedena po opisih in detajlih iz kvalitetnega materiala in v skladu z veljavnimi tehničnimi predpisi in standardi za ta dela. Vsa dela je izdelati tehnično pravilno in po pravilih stroke.</t>
  </si>
  <si>
    <t>ZIDARSKA DELA</t>
  </si>
  <si>
    <t>Pri izvajanju del je treba upoštevati vsa zakonska določila s področja varnosti in zdravja pri delu, Pravilnik o varstvu pri gradbenem delu, Zakon o varstvu pred požarom in Zakon o varstvu okolja, predpise o ravnanju z gradbenimi odpadki, Pravilnik o obremenjevanju tal z vnašanjem odpadkov in Uredbo o ravnanju z odpadki.</t>
  </si>
  <si>
    <t>SKUPAJ:</t>
  </si>
  <si>
    <t>skupaj:</t>
  </si>
  <si>
    <t>Uvodno pojasnilo:</t>
  </si>
  <si>
    <t>KLJUČAVNIČARSKA DELA</t>
  </si>
  <si>
    <t>FASADERSKA DELA</t>
  </si>
  <si>
    <t>RAZNA DRUGA ZAKLJUČNA in MONTAŽERSKA DELA</t>
  </si>
  <si>
    <t>m'</t>
  </si>
  <si>
    <t>Vsa potrebna pripravljalna dela, vsa potrebna merjenja na objektu, vse potrebne transporte do mesta vgrajevanja, skladiščenje materiala na gradbišču, atestiranje materialov in dokazovanje kvalitete z izjavami o lastnostih, atestiranje materialov in dokazovanje kvalitete z atesti, vso potrebno delo za dokončanje izdelka, vsa potrebna pomožna sredstva na objektu kot so lestve, delovni odri ..., usklajevanje z osnovnim načrtom in posvetovanje s projektantom!</t>
  </si>
  <si>
    <t xml:space="preserve">Vse gradbene odpadke in ruševine je potrebno odpeljati na deponijo komunalnih odpadkov v skladu z Odlokom o ravnanju s komunalnimi odpadki na območju občine in v skladu z Uredbo o ravnanju z odpadki (Uradni list RS št. 103/2011) in pred primopredajo del predati Poročilo o ravnanju z gradbenimi odpadki z vsemi prevzemnimi listi.
</t>
  </si>
  <si>
    <t>Fasaderska dela morajo biti izvedena skladno z določili Tehnične smernice za pravilno izvedbo kontaktnih toplotnoizolacijskih fasadnih sistemov TS PFSTI 01, katero je izdalo GIZ proizvajalcev fasadnih sistemov in toplotnih izolacij.</t>
  </si>
  <si>
    <t>KROVSKO-KLEPARSKA DELA:</t>
  </si>
  <si>
    <t>TESARSKA DELA</t>
  </si>
  <si>
    <t>Fasaderska dela morajo biti iz kvalitetnega materiala in v skladu z veljavnimi tehničnim predpisi in standardi za ta dela.</t>
  </si>
  <si>
    <t>€</t>
  </si>
  <si>
    <t>Polaganje in sidranje skladno z navodili proizvajalca;  vključno z vgradnjo robnih vogalnikov in odkapnih profilov. Zaključni sloj je posebna postavka.</t>
  </si>
  <si>
    <t>V ceni posamezne postavke je zajeti odvoz k pooblaščenemu zbiralcu gradbenih odpadkov in plačilo vseh taks in stroškov obremenitve okolja!</t>
  </si>
  <si>
    <t>POLICE</t>
  </si>
  <si>
    <t>SENČILA</t>
  </si>
  <si>
    <t>Mehansko pritrjevanje fasadnih plošč s stališča požarne varnosti: Izvajalec sistema kontaktne tankoslojne fasade mora za svoj sistem predložiti dokazilo o ustreznosti glede protipožarnih zahtev za fasado po veljavni zakonodaji.</t>
  </si>
  <si>
    <t xml:space="preserve">Rušitvena dela naj bi se izvajala v čim manj vetrovnem vremenu. </t>
  </si>
  <si>
    <t>V ceni vseh postavk, morajo biti zajeta vsa dela, dobava in montaža, osnovni material, steklo, pritrdilni in tesnilni material, okovje, zapiralno okovje ter material za vse zaključke.</t>
  </si>
  <si>
    <t>Zaščita: Zaščito oken, vrat, sten, polic in podobno pred onesnaženjem je vkalkulirati v ceni na enoto posamezne postavke in se ne bo posebej obračunavalo!</t>
  </si>
  <si>
    <t>m³</t>
  </si>
  <si>
    <t>BETONSKA DELA IN OPAŽI</t>
  </si>
  <si>
    <t>ODSTRANITEV ZUNANJIH OKENSKIH POLIC</t>
  </si>
  <si>
    <t>ODSTRANITEV ODTOČNIH CEVI</t>
  </si>
  <si>
    <t>ODSTRANITEV VISEČIH STREŠNIH ŽLEBOV</t>
  </si>
  <si>
    <t>RAZNA GRADBENA DELA  - KV delavec</t>
  </si>
  <si>
    <t xml:space="preserve">RAZNA GRADBENA DELA  - material ( 20 % /delo) </t>
  </si>
  <si>
    <r>
      <t>m</t>
    </r>
    <r>
      <rPr>
        <vertAlign val="superscript"/>
        <sz val="9"/>
        <rFont val="Yu Gothic UI Semibold"/>
        <family val="2"/>
        <charset val="238"/>
      </rPr>
      <t>2</t>
    </r>
  </si>
  <si>
    <t>Obračun v m2, za kompletni sestav razviden iz opisa postavke in načrta.</t>
  </si>
  <si>
    <r>
      <t>m</t>
    </r>
    <r>
      <rPr>
        <vertAlign val="superscript"/>
        <sz val="9"/>
        <rFont val="Yu Gothic UI Semibold"/>
        <family val="2"/>
        <charset val="238"/>
      </rPr>
      <t>3</t>
    </r>
  </si>
  <si>
    <t>KPL</t>
  </si>
  <si>
    <t>Kompletna pazljiva odstranitev obstoječih pločevinastih obrob s podlogo, odkapnih pločevin, točkovnih snegolovov in podobno zaradi nove fasadne obloge oz. zamenjave strešne kritine ; vključno s sortiranjem odpadkov, odvozom ruševin k pooblaščenemu zbiralcu gradbenih odpadkov.</t>
  </si>
  <si>
    <t xml:space="preserve">Doplačilo za tesnenje prebojev  z namestitvijo tesnilnega traku; vključno z dobavo materiala.
</t>
  </si>
  <si>
    <t xml:space="preserve">Kompletna pazljiva odstranitev obstoječih pločevinastih odtočnih cevi;  vključno s sortiranjem, odvozom ruševin k pooblaščenemu zbiralcu gradbenih odpadkov.
</t>
  </si>
  <si>
    <t xml:space="preserve">Kompletna pazljiva odstranitev obstoječih pločevinastih žlebov;  vključno s sortiranjem, odvozom ruševin k pooblaščenemu zbiralcu gradbenih odpadkov.
</t>
  </si>
  <si>
    <t xml:space="preserve">Pazljiva demontaža drobne opreme, začasna hramba in ponovna montaža po dokončanju kontaktne fasade vključno s potrebnim novim nerjavečim pritrdilnim oz. sidernim materialom.
</t>
  </si>
  <si>
    <t xml:space="preserve">Zaščita oken in vrat v času izvedbe fasaderskih del.
Obračun za kompletno zaščito stavbnega pohištva.
</t>
  </si>
  <si>
    <t>ZAŠČITA STAVBNEGA POHIŠTVA</t>
  </si>
  <si>
    <t xml:space="preserve">ZUNANJE OKENSKE POLICE RAZVITE ŠIR.  15-25 cm </t>
  </si>
  <si>
    <t xml:space="preserve">Kompletna dobava in montaža zunanjih okenskih polic; po predloženemu opisu in načrtu arhitekture.
- zunanje okenske police z odkapnim robom, so aluminijaste, prefabricirane, v standardni barvi po izboru arhitekta; vgrajene na podlogi iz XPS izolacije v naklonu. 
Previs police oz. odkapni rob mora segati najmanj 4 cm preko zaključnega sloja fasade.
Vgradnja skladno z navodili proizvajalca in izvajalca fasade in po detajlih razvidnih iz načrta arhitekture.
Pod okensko polico je toplotno izolacijska plošča iz ekstrudiranega polistirena XPS deb. 3  cm in s prevodnostjo 0,035 W/mK (zajeti v ceni postavke za okenske police).
V ceni zajeti tudi vgradnjo parne zapore.
Vgradnja Purpen ali lepljenje z npr. Sikaflex PRO 3WF.
Vgradnja po sistemu RAL montaže in skladno z navodili proizvajalca.
Obračun m' do razvite širine 25 cm, oz. v m2 pri razviti širini nad 25 cm; z vsemi preddeli.     
</t>
  </si>
  <si>
    <t xml:space="preserve">HIŠNA ŠTEVILKA ; demontaža/ponovna montaža s pripad. deli </t>
  </si>
  <si>
    <r>
      <t>m</t>
    </r>
    <r>
      <rPr>
        <vertAlign val="superscript"/>
        <sz val="9"/>
        <rFont val="Yu Gothic UI Semibold"/>
        <family val="2"/>
      </rPr>
      <t>1</t>
    </r>
  </si>
  <si>
    <r>
      <t>m</t>
    </r>
    <r>
      <rPr>
        <vertAlign val="superscript"/>
        <sz val="9"/>
        <rFont val="Yu Gothic UI Semibold"/>
        <family val="2"/>
      </rPr>
      <t>2</t>
    </r>
  </si>
  <si>
    <t>RAZNE OBROBE</t>
  </si>
  <si>
    <t>Višina odra : do 12,00 m</t>
  </si>
  <si>
    <t>UREDITEV IN ORGANIZACIJA GRADBIŠČA</t>
  </si>
  <si>
    <t>ODSTRANITEV RAZNIH OBROB IN PLOČEVIN</t>
  </si>
  <si>
    <t>Pod pripravo zgradbe lahko spadajo tudi priprava začasnih dovozov in delovnih odrov, odstranitev grmovja, v kolikor to ni zajeto v popisu del ali začasna sprememba režima lokalnega prometa.</t>
  </si>
  <si>
    <r>
      <t xml:space="preserve">ZUNANJE OKENSKE POLICE RAZVITE ŠIR.  </t>
    </r>
    <r>
      <rPr>
        <b/>
        <sz val="9"/>
        <rFont val="Symbol"/>
        <family val="1"/>
        <charset val="2"/>
      </rPr>
      <t xml:space="preserve">&gt; </t>
    </r>
    <r>
      <rPr>
        <b/>
        <sz val="9"/>
        <rFont val="Yu Gothic UI Semibold"/>
        <family val="2"/>
        <charset val="238"/>
      </rPr>
      <t xml:space="preserve">25 cm </t>
    </r>
  </si>
  <si>
    <t>-Armirna mreža 4x4 (npr. webertherm 9901)</t>
  </si>
  <si>
    <t>-osnovni premaz (npr. weber G700)</t>
  </si>
  <si>
    <t>-fasadno lepilo (npr. webertherm M758)</t>
  </si>
  <si>
    <t>PVC CEVI (odvod kondenza) - ocena</t>
  </si>
  <si>
    <t>FASADNI IN LOVILNI ODRI Z ZAŠČITO IN ZAVAROVANJEM</t>
  </si>
  <si>
    <t>A.</t>
  </si>
  <si>
    <t>B.</t>
  </si>
  <si>
    <t>A1.</t>
  </si>
  <si>
    <t>A2.</t>
  </si>
  <si>
    <t>A3.</t>
  </si>
  <si>
    <t>A4.</t>
  </si>
  <si>
    <t>A5.</t>
  </si>
  <si>
    <t>B1.</t>
  </si>
  <si>
    <t>B2.</t>
  </si>
  <si>
    <t>B3.</t>
  </si>
  <si>
    <t>B5.</t>
  </si>
  <si>
    <t>B6.</t>
  </si>
  <si>
    <t>B7.</t>
  </si>
  <si>
    <t>OBEŠENA FASADA</t>
  </si>
  <si>
    <t>OBEŠENA FASADA (PERFORIRANE PLOŠČE)</t>
  </si>
  <si>
    <r>
      <rPr>
        <b/>
        <sz val="9"/>
        <rFont val="Yu Gothic UI Semibold"/>
        <family val="2"/>
        <charset val="238"/>
      </rPr>
      <t>DOBAVA IN MONTAŽA NAPISA - TABLE</t>
    </r>
    <r>
      <rPr>
        <sz val="9"/>
        <rFont val="Yu Gothic UI Semibold"/>
        <family val="2"/>
        <charset val="238"/>
      </rPr>
      <t xml:space="preserve">  s pripadajočimi deli </t>
    </r>
  </si>
  <si>
    <t xml:space="preserve">Komletna dobava in montaža napisa - table po zasnovi arhitekta, z logotipom podjetja ; izrezano in osvetljeno (barvani polikarbonat).
Dimenzije celotnega napisa cca 200 x 60 cm.
V ceni zajeti tudi dovod elektrike in priključitev!
Obračun za kpl napis!
</t>
  </si>
  <si>
    <t xml:space="preserve">Pazljiva demontaža obstoječih zunanjih luči - reflektorje, začasna hramba, eventuelno podaljšanje vodnikov ter ponovna montaža po zaključku fasaderskih del.
V ceni zajeti tudi  ponovni priklop (potrebno podaljšanje vodnikov).
</t>
  </si>
  <si>
    <t xml:space="preserve">ZUN. SVETILKA  ; demontaža/ponovna montaža s pripad. deli </t>
  </si>
  <si>
    <t xml:space="preserve">Pazljiva demontaža obstoječe kontrole odstopa ter prestavitev na novo lokacijo (uskladitev z naročnikom in arhitektom).
V ceni zajeti tudi  nove panele ter ponovni priklop (potrebno podaljšanje vodnikov in podobno).
</t>
  </si>
  <si>
    <t>KG</t>
  </si>
  <si>
    <t>kg</t>
  </si>
  <si>
    <t>Teharska cesta 49, 3000 Celje</t>
  </si>
  <si>
    <t>INVESTITOR/NAROČNIK:</t>
  </si>
  <si>
    <t xml:space="preserve">SKUPNA REKAPITULACIJA </t>
  </si>
  <si>
    <t>A/ GRADBENA DELA</t>
  </si>
  <si>
    <t>ARHITEKT ERNST d.o.o.</t>
  </si>
  <si>
    <t>B/ OBRTNA DELA</t>
  </si>
  <si>
    <t>S K U P A J :</t>
  </si>
  <si>
    <t>A/1.0</t>
  </si>
  <si>
    <t>PRIPRAVLJALNA DELA</t>
  </si>
  <si>
    <t>A/2.0</t>
  </si>
  <si>
    <t>ZEMELJSKA DELA</t>
  </si>
  <si>
    <t>A/3.0</t>
  </si>
  <si>
    <t>BETONSKA DELA</t>
  </si>
  <si>
    <t>A/4.0</t>
  </si>
  <si>
    <t>A/5.0</t>
  </si>
  <si>
    <t>A/6.0</t>
  </si>
  <si>
    <t>NEPREDVIDENA IN DODATNA DELA</t>
  </si>
  <si>
    <t>A./</t>
  </si>
  <si>
    <t>SKUPAJ GRADBENA DELA:</t>
  </si>
  <si>
    <t>B/1.0</t>
  </si>
  <si>
    <t>KROVSKO-KLEPARSKA DELA</t>
  </si>
  <si>
    <t>B/2.0</t>
  </si>
  <si>
    <t>B/3.0</t>
  </si>
  <si>
    <t>B/4.0</t>
  </si>
  <si>
    <t>B/5.0</t>
  </si>
  <si>
    <t>B/6.0</t>
  </si>
  <si>
    <t>B/7.0</t>
  </si>
  <si>
    <t>B/8.0</t>
  </si>
  <si>
    <t>SLIKOPLESKARSKA DELA</t>
  </si>
  <si>
    <t>B./</t>
  </si>
  <si>
    <t>SKUPAJ OBRTNA DELA:</t>
  </si>
  <si>
    <t>Kompletna pazljiva odstranitev obstoječih pretežno zastekljenih sten in vrat z okvirji;  vključno s sortiranjem, odvozom ruševin k pooblaščenemu zbiralcu gradbenih odpadkov.</t>
  </si>
  <si>
    <t>ODSTRANITEV ELEMENTOV NA FASADI      vel.  &gt; 3,0 m2</t>
  </si>
  <si>
    <t>Lokacija: vhodni vetrolov</t>
  </si>
  <si>
    <t>Kompletna odstranitev (rušenje) obstoječih zunanjih vhodnih armirano betonskih stopnic;   vključno s sortiranjem, odvozom ruševin k pooblaščenemu zbiralcu gradbenih odpadkov.
Stik z objektom izvesti z ravnim zarezanjem z diamantnimi rezili.
Obračun v m3.</t>
  </si>
  <si>
    <t>Kompletna odstranitev (rušenje) obstoječe konzolne armirano betonske plošče pri vetrolovu; vključno s sortiranjem, odvozom ruševin k pooblaščenemu zbiralcu gradbenih odpadkov.
Stik z objektom izvesti z ravnim zarezanjem z diamantnimi rezili.
Obračun v m3.</t>
  </si>
  <si>
    <t>ODSTRANITEV ARMIRANO BETONSKIH STOPNIC</t>
  </si>
  <si>
    <t>ODSTRANITEV ARMIRANO BETONSKE PLOŠČE</t>
  </si>
  <si>
    <t>Kompletna pazljiva odstranitev obstoječe pločevinaste kritine pri nadstrešku (vetrolov) s podlogo, odkapno pločevino; vključno s sortiranjem odpadkov, odvozom ruševin k pooblaščenemu zbiralcu gradbenih odpadkov.</t>
  </si>
  <si>
    <t>ODSTRANITEV PLOČEVINASTE KRITINE IN OBROB</t>
  </si>
  <si>
    <t>Kompletna pazljiva odstranitev obstoječe polikarbonatne kritine pri nadstrešku (S fasada) s podlogo, odkapno pločevino; vključno s sortiranjem odpadkov, odvozom ruševin k pooblaščenemu zbiralcu gradbenih odpadkov.</t>
  </si>
  <si>
    <t>ODSTRANITEV POLIKARBONATNE KRITINE IN OBROB</t>
  </si>
  <si>
    <r>
      <t xml:space="preserve">Lokacija: </t>
    </r>
    <r>
      <rPr>
        <u/>
        <sz val="9"/>
        <rFont val="Yu Gothic UI Semibold"/>
        <family val="2"/>
      </rPr>
      <t>nadstrešek-streha pri obstoječem vetrolovu</t>
    </r>
  </si>
  <si>
    <r>
      <t xml:space="preserve">Lokacija: </t>
    </r>
    <r>
      <rPr>
        <u/>
        <sz val="9"/>
        <rFont val="Yu Gothic UI Semibold"/>
        <family val="2"/>
      </rPr>
      <t>nadstrešek na S fasadi</t>
    </r>
  </si>
  <si>
    <t>Obračun v m2 za kompletno fasado (neto površina z odbitkom vseh odprtin!).</t>
  </si>
  <si>
    <t xml:space="preserve">Kompletna izdelava čopa (na obeh straneh) pri obstoječi dvokapni strehi.
V ceni zajeti tudi nova spojna sredstva, antiinsekticidno in antibakteriološko zaščito lesa in podobno.
Z vsemi potrebnimi pomožnimi deli in prenosi do mesta vgraditve. 
Obračun v KPL; vključno s potrebnim podpiranjem, odstranitvijo in odvozom odstranjenih elementov k pooblaščenemu zbiralcu gradbenih odpadkov, nadomestitev z novimi elementi za čop; z vsem sidernim materialom in spojnimi sredstvi ter podobno.
Izvedba po navodilih projektanta in odgovornega  nadzornika!
</t>
  </si>
  <si>
    <t>IZDELAVA ČOPA CCA ( l x b ) :  6,00 x 2,00 m</t>
  </si>
  <si>
    <t xml:space="preserve">Kompletna dobava/izdelava opaža  (preko špirovcev) iz desk deb. 24 mm.
Obračun v m2 opažene površine, z vsemi pomožnimi deli, prenosi materiala, s čiščenjem po opravljenem delu, itd. </t>
  </si>
  <si>
    <t xml:space="preserve">Kompletna dobava/izdelava opaža  (preko kovinske podkonstrukcije) iz OSB3 plošč deb. 24 mm.
Obračun v m2 opažene površine, z vsemi pomožnimi deli, prenosi materiala, s čiščenjem po opravljenem delu, itd. </t>
  </si>
  <si>
    <t>OPAŽENJE Z DESKAMI deb. 24 mm (čop)</t>
  </si>
  <si>
    <t>OPAŽENJE Z OSB PLOŠČAMI deb. 24 mm (žlota)</t>
  </si>
  <si>
    <r>
      <t xml:space="preserve">Lokacija: </t>
    </r>
    <r>
      <rPr>
        <u/>
        <sz val="9"/>
        <rFont val="Yu Gothic UI Semibold"/>
        <family val="2"/>
      </rPr>
      <t xml:space="preserve">napušči pri strehi (S,J) zaradi nove atike in žlote </t>
    </r>
  </si>
  <si>
    <t>Kompletna pazljiva odstranitev obstoječe pločevinaste kritine pri nadstrešku (vetrolov) s podlogo, odkapno pločevino; vključno s sortiranjem odpadkov, odvozom ruševin k pooblaščenemu zbiralcu gradbenih odpadkov.
Opomba: Del kritine (zavihani del) se potem ponovno vgradi ob izdelavi atike!</t>
  </si>
  <si>
    <t>Kompletna pazljiva odstranitev obstoječe pločevinaste kritine pri napuščih s podlogo, odkapno pločevino; vključno s sortiranjem odpadkov, odvozom ruševin k pooblaščenemu zbiralcu gradbenih odpadkov.
Opomba: Del kritine (zavihani del) se potem ponovno vgradi ob izdelavi atike!</t>
  </si>
  <si>
    <t>Kompletna pazljiva odstranitev obstoječega strešnega opaža pri pločevinasti kritini; vključno s sortiranjem odpadkov, odvozom ruševin k pooblaščenemu zbiralcu gradbenih odpadkov.</t>
  </si>
  <si>
    <t>ODSTRANITEV LESENEGA OPAŽA (V,Z napušči pri strehi )</t>
  </si>
  <si>
    <t>ODSTRANITEV LESENEGA OPAŽA (S,J napušči pri strehi )</t>
  </si>
  <si>
    <r>
      <t>ODSTRANITEV DELA STREŠNE KONSTRUKCIJE</t>
    </r>
    <r>
      <rPr>
        <b/>
        <sz val="8"/>
        <rFont val="Yu Gothic UI Semibold"/>
        <family val="2"/>
      </rPr>
      <t xml:space="preserve"> (</t>
    </r>
    <r>
      <rPr>
        <b/>
        <sz val="9"/>
        <rFont val="Yu Gothic UI Semibold"/>
        <family val="2"/>
      </rPr>
      <t>S,J</t>
    </r>
    <r>
      <rPr>
        <b/>
        <sz val="8"/>
        <rFont val="Yu Gothic UI Semibold"/>
        <family val="2"/>
      </rPr>
      <t xml:space="preserve"> napušč)</t>
    </r>
  </si>
  <si>
    <t>ODSTRANITEV LTŽ ODTOČNIH CEVI</t>
  </si>
  <si>
    <t xml:space="preserve">Kompletna pazljiva odstranitev obstoječih LTŽ odtočnih cevi;  vključno s sortiranjem, odvozom ruševin k pooblaščenemu zbiralcu gradbenih odpadkov.
</t>
  </si>
  <si>
    <t>Kompletna pazljiva odstranitev dela obstoječe strešne konstrukcije (z odrezanjem), zaradi nove atike; vključno s sortiranjem odpadkov, odvozom ruševin k pooblaščenemu zbiralcu gradbenih odpadkov.</t>
  </si>
  <si>
    <r>
      <t>ODSTRANITEV DELA STREŠNE KONSTRUKCIJE</t>
    </r>
    <r>
      <rPr>
        <b/>
        <sz val="8"/>
        <rFont val="Yu Gothic UI Semibold"/>
        <family val="2"/>
      </rPr>
      <t xml:space="preserve"> (</t>
    </r>
    <r>
      <rPr>
        <b/>
        <sz val="9"/>
        <rFont val="Yu Gothic UI Semibold"/>
        <family val="2"/>
      </rPr>
      <t>V,Z</t>
    </r>
    <r>
      <rPr>
        <b/>
        <sz val="8"/>
        <rFont val="Yu Gothic UI Semibold"/>
        <family val="2"/>
      </rPr>
      <t xml:space="preserve"> napušč)</t>
    </r>
  </si>
  <si>
    <r>
      <t>ODSTRANITEV DELA STREŠNE KONSTRUKCIJE</t>
    </r>
    <r>
      <rPr>
        <b/>
        <sz val="8"/>
        <rFont val="Yu Gothic UI Semibold"/>
        <family val="2"/>
      </rPr>
      <t xml:space="preserve"> (</t>
    </r>
    <r>
      <rPr>
        <b/>
        <sz val="9"/>
        <rFont val="Yu Gothic UI Semibold"/>
        <family val="2"/>
      </rPr>
      <t>V,Z</t>
    </r>
    <r>
      <rPr>
        <b/>
        <sz val="8"/>
        <rFont val="Yu Gothic UI Semibold"/>
        <family val="2"/>
      </rPr>
      <t xml:space="preserve"> čop )</t>
    </r>
  </si>
  <si>
    <t>Kompletna pazljiva odstranitev dela obstoječe kovinske ograje pri vhodu; vključno s  sortiranjem odpadkov, odvozom ruševin k pooblaščenemu zbiralcu gradbenih odpadkov.</t>
  </si>
  <si>
    <t>Kompletna pazljiva odstranitev dela obstoječe strešne konstrukcije (z odrezanjem), zaradi novih čopov; vključno s potrebnim podpiranjem,  sortiranjem odpadkov, odvozom ruševin k pooblaščenemu zbiralcu gradbenih odpadkov.</t>
  </si>
  <si>
    <r>
      <t>ODSTRANITEV KOVINSKE OGRAJE</t>
    </r>
    <r>
      <rPr>
        <b/>
        <sz val="8"/>
        <rFont val="Yu Gothic UI Semibold"/>
        <family val="2"/>
      </rPr>
      <t xml:space="preserve"> (</t>
    </r>
    <r>
      <rPr>
        <b/>
        <sz val="9"/>
        <rFont val="Yu Gothic UI Semibold"/>
        <family val="2"/>
      </rPr>
      <t>vhod</t>
    </r>
    <r>
      <rPr>
        <b/>
        <sz val="8"/>
        <rFont val="Yu Gothic UI Semibold"/>
        <family val="2"/>
      </rPr>
      <t>)</t>
    </r>
  </si>
  <si>
    <r>
      <t xml:space="preserve"> ZRAČNIKI PRESEKA </t>
    </r>
    <r>
      <rPr>
        <b/>
        <sz val="9"/>
        <rFont val="Calibri"/>
        <family val="2"/>
      </rPr>
      <t>≤</t>
    </r>
    <r>
      <rPr>
        <b/>
        <sz val="9"/>
        <rFont val="Yu Gothic UI Semibold"/>
        <family val="2"/>
        <charset val="238"/>
      </rPr>
      <t xml:space="preserve"> 0,025 m2/kos - PODALJŠANJE</t>
    </r>
  </si>
  <si>
    <t>Kompletna dobava/izdelava in vgradnja zračnikov-podaljšanje obstoječkih zračnih lin za zračenje podstrešja (podkonstrukcija in izolacijski sloj fasade) v dolžini 15-20 cm s pokrivno mrežico.
Obračun v kos</t>
  </si>
  <si>
    <t>Kompletna dobava/izdelava in vgradnja zračnikov-podaljšanje obstoječega zračnika (podkonstrukcija in izolacijski sloj fasade) v dolžini 15-20 cm s pokrivno mrežico.
Obračun v kos.</t>
  </si>
  <si>
    <t xml:space="preserve"> ZRAČNIKI PRESEKA 0,025-0,05 m2/kos - PODALJŠANJE</t>
  </si>
  <si>
    <t>DEMONTAŽA ZUN. KLIM ENOT</t>
  </si>
  <si>
    <t>DIMNIŠKA VRATICA VEL. CCA 0,07 M2</t>
  </si>
  <si>
    <t>PODKONSTRUKCIJA ZA NADSTREŠEK (S FASADA), L cca 22,65 m</t>
  </si>
  <si>
    <t>Kompletna dobava/izdelava podkonstrukcije v vroče pocinkani izvedbi (s potapljanjem) za atiko pri nadstrešku.
Nosilna konstrukcija je konzolno pritrjena na obstoječo nosilno konstrukcijo (konzola cca 1,35 m, višina atike cca 0,70 m). 
Sidranje na fasado s  kemičnimi sidri; po navodilih proizvajalca kemične siderne mase.
Dimenzije vzeti na mestu samem, pred izdelavo!
Element se izdela v delavnici.
Podkonstrukcija po predhodnemu izračunu s strani pooblaščenega projektanta gradbenih konstrukcij!
Obračun v kg.</t>
  </si>
  <si>
    <t xml:space="preserve"> POKRIVNA PLOČEVINA R.Š. 15-20 CM Z ODKAPNIM ROBOM</t>
  </si>
  <si>
    <t>FASADNA STENSKA OBLOGA VIŠ. CCA 70 CM</t>
  </si>
  <si>
    <t xml:space="preserve"> SO5 NOTRANJA SENČILA, dim. okna :  180 / 175 cm </t>
  </si>
  <si>
    <t xml:space="preserve"> SO6 NOTRANJA SENČILA, dim. okna :  100 / 100 cm </t>
  </si>
  <si>
    <t xml:space="preserve"> SO7 NOTRANJA SENČILA, dim. okna :  105 / 175 cm </t>
  </si>
  <si>
    <t xml:space="preserve"> SO8 NOTRANJA SENČILA, dim. okna :  150 / 175 cm </t>
  </si>
  <si>
    <t xml:space="preserve"> SO9 NOTRANJA SENČILA, dim. okna :  290 / 175 cm </t>
  </si>
  <si>
    <t>Lokacija: pritličje, 1. nadstropje</t>
  </si>
  <si>
    <t>KOVINSKA KONSTRUKCIJA - ATIKA (ocenjeno)</t>
  </si>
  <si>
    <t xml:space="preserve">PODKONSTRUKCIJA ZA KORITA VEL.  (lxbxh) :  1050 x 650 x 620 mm </t>
  </si>
  <si>
    <t xml:space="preserve">PODKONSTRUKCIJA ZA KORITA VEL.  (lxbxh) :  1800 x 650 x 620 mm </t>
  </si>
  <si>
    <t xml:space="preserve">PODKONSTRUKCIJA ZA KORITA VEL.  (lxbxh) :  2800 x 650 x 620 mm </t>
  </si>
  <si>
    <t xml:space="preserve">PODKONSTRUKCIJA ZA KORITA VEL.  (lxbxh) :  3300 x 650 x 620 mm </t>
  </si>
  <si>
    <t>Kompletna dobava/izdelava novih vroče pocinkane lovilne posode pri cvetličnih koritih; izdelane iz pločevine deb. min. 3 mm, v vroče pocinkani izvedbi.
Rob višine cca 5 cm.
V ceni zajeti tudi cevko za iztok vode.
Izvedba po napotkih arhitekta!
Dimenzije vzeti na mestu samem, pred izdelavo!
Obračun v kos.</t>
  </si>
  <si>
    <t>LOVILNA POSODA  850 x 400 mm</t>
  </si>
  <si>
    <t>LOVILNA POSODA  2600 x 400 mm</t>
  </si>
  <si>
    <t>LOVILNA POSODA  1600 x 400 mm</t>
  </si>
  <si>
    <t>LOVILNA POSODA  3100 x 400 mm</t>
  </si>
  <si>
    <t xml:space="preserve"> POKRIVANJE  S PLOČEVINO</t>
  </si>
  <si>
    <t xml:space="preserve"> ZBIRNI KOTLIČKI ZA ŽLOTE</t>
  </si>
  <si>
    <t>Kompletna dobava in montaža tipiziranih zbirnih kotličkov za za izbrano kritino (SIKA oz. enakovredno) , z lovilcem listja pri žloti-žlebu.
Izvedba po navodilih proizvajalca.
V ceni zajeti tudi potrebne kable in avtomatiko za ogrevanje.
Obračun v kos.</t>
  </si>
  <si>
    <t xml:space="preserve"> POKRIVANJE- OBLOGA ATIKE IN STREHE</t>
  </si>
  <si>
    <t xml:space="preserve">Kompletno pokrivanje atike z notranje strani in dela strehe z mehčano polivinil-klorid (PVC-P-NB-V-PW) folijo ojačano s sintetečnimi vlakni kot napr.: SIKA 18 g ali enakovredno, v ustreznemu naklonu, z zavihanjem ob robovih min. do zaključne obrobe; vključno z ločilnim slojem ter izdelavo žlote.
Pri obstoječi strehi mora biti uvlečena do višine katera več ne omogoča zamakanja.
Izbrani način pritrjevanja mora biti v skladu z navodili in tehničnimi napotki proizvajalca kritine za obravnavano streho!
V ceni zajeti tudi ves pritrdilni in tesnilni material.
Obračun po m2 , oz. m1 žlote.
</t>
  </si>
  <si>
    <t>OPAŽENJE Z OSB PLOŠČAMI deb. 24 mm (atika)</t>
  </si>
  <si>
    <t xml:space="preserve">Kompletna dobava/izdelava opaža  (preko kovinske podkonstrukcije) iz OSB3 plošč.
Obračun v m2 opažene površine, z vsemi pomožnimi deli, prenosi materiala, s čiščenjem po opravljenem delu, itd. </t>
  </si>
  <si>
    <t>OPAŽENJE Z OSB PLOŠČAMI deb. 24 mm (streha)</t>
  </si>
  <si>
    <t>Lokacija : nadstrešek na S fasadi</t>
  </si>
  <si>
    <t>Lokacija : streha</t>
  </si>
  <si>
    <t xml:space="preserve"> POKRIVANJE STREHE</t>
  </si>
  <si>
    <t xml:space="preserve"> OBLOGA ATIKE</t>
  </si>
  <si>
    <t>ODTOČNE PE 100 CEVI  DN 125 mm</t>
  </si>
  <si>
    <t xml:space="preserve">Kompletna dobava in montaža oplaščenih cevi za meteorno kanalizacijo (skrito v fasadi objekta).
Cevi so izdelane iz polietilena PE 100 z zaščitnim plaščem.
Obračun v m'; vključno z vsemi fazonskimi komadi,  s priključitvijo na zbirnike v žlotah in na obstoječo kanalizacijo (peskolov),  z zatesnitijo , z vsem pritrdilnim materialom in podobno.
</t>
  </si>
  <si>
    <t>ODTOČNE PE 100 CEVI  DN 100 mm (priklj. nadstreška)</t>
  </si>
  <si>
    <t>Izvajalec del izdela in delavniške načrte za vse končne pozicije, ki jih morata pred izvedbo potrditi odgovorni vodja projekta ter odgovorni nadzornik z vpisom v gradbeni dnevnik.</t>
  </si>
  <si>
    <t>Izvajalec del je dolžan izdelati oz. predložiti statično presojo za predvideno konstrukcijo (naročiti pri pooblaščenemu projektantu gradbenih konstrukcij); saj kasneje se ti stroški ne bodo obračunavali!</t>
  </si>
  <si>
    <t>FASADNA STROPNA OBLOGA ŠIR. CCA 50 CM</t>
  </si>
  <si>
    <t xml:space="preserve">Kompletna dobava in izvedba obloge konzolne konstrukcije na fasadi za korita z rožami s kompaktnimi fasadnimi ploščami iz duromernih, visokotlačno stisnjenih laminatov (HPL) po standardu EN 438-6, tip EDF z dvostransko akrilno-poliurentansko zaščito pred vremenskimi vplivi, kot npr. FUNDERMAX dekor ___, debeline 8-10 mm.
Uporabijo se lahko velikoformatne plošče formata 410/185 cm (rezane po grafični zasnovi projektanta). Plošče so obešene in nevidno pritrjene po detajlu dobavitelja plošč. 
Pri ponudbi nujno upoštevat predloženi raster fasade in statični izračun pritrditve.
Fasadne plošče so obešene, nevidno pritrjene na tipsko alu. podkonstrukcijo, ki je pritrjena oz. obešena na kovinsko konstrukcijo. 
Obračun v m2 neto obloge v pogledu (ponudnik mora v ceni upoštevati tudi kalo oz. vse dodatke za razrez, saj se kasneje kakršnikoli doplačilo ne bo upoštevalo!)
</t>
  </si>
  <si>
    <t>FASADNA STROPNA OBLOGA</t>
  </si>
  <si>
    <t xml:space="preserve"> KOVINSKA OGRAJA - PRILAGODITEV</t>
  </si>
  <si>
    <r>
      <t xml:space="preserve">Kompletna izdelava termoizolacijskega fasadnega oplaščenja </t>
    </r>
    <r>
      <rPr>
        <b/>
        <sz val="9"/>
        <rFont val="Yu Gothic UI Semibold"/>
        <family val="2"/>
        <charset val="238"/>
      </rPr>
      <t>z zaključnim slojem</t>
    </r>
    <r>
      <rPr>
        <sz val="9"/>
        <rFont val="Yu Gothic UI Semibold"/>
        <family val="2"/>
        <charset val="238"/>
      </rPr>
      <t>, v naslednji sestavi:</t>
    </r>
    <r>
      <rPr>
        <b/>
        <sz val="9"/>
        <rFont val="Yu Gothic UI Semibold"/>
        <family val="2"/>
        <charset val="238"/>
      </rPr>
      <t xml:space="preserve"> </t>
    </r>
    <r>
      <rPr>
        <sz val="9"/>
        <rFont val="Yu Gothic UI Semibold"/>
        <family val="2"/>
        <charset val="238"/>
      </rPr>
      <t xml:space="preserve">
</t>
    </r>
  </si>
  <si>
    <r>
      <t xml:space="preserve">-Toplotna izolacija -XPS (npr. XPS 300 NI)					 sidrana v podlago (λ≤0,043W/mK) deb. </t>
    </r>
    <r>
      <rPr>
        <sz val="9"/>
        <rFont val="Yu Gothic UI Semibold"/>
        <family val="2"/>
      </rPr>
      <t>20,0</t>
    </r>
    <r>
      <rPr>
        <sz val="9"/>
        <rFont val="Yu Gothic UI Semibold"/>
        <family val="2"/>
        <charset val="238"/>
      </rPr>
      <t xml:space="preserve"> cm</t>
    </r>
  </si>
  <si>
    <t>Polaganje in sidranje skladno z navodili proizvajalca.</t>
  </si>
  <si>
    <t>PODSTAVEK FASADE Z ZAKLJUČNIM SLOJEM</t>
  </si>
  <si>
    <t>VZORCE VSEH FINALNIH MATERIALOV JE PONUDNIK DOLŽAN PREDLOŽITI PROJEKTANTU V POTRDITEV.</t>
  </si>
  <si>
    <t>SPLOŠNA NAVODILA IN OPOZORILA GLEDE UPORABE NAČRTA:</t>
  </si>
  <si>
    <r>
      <t xml:space="preserve">SKUPAJ  </t>
    </r>
    <r>
      <rPr>
        <sz val="11"/>
        <rFont val="Arial"/>
        <family val="2"/>
        <charset val="238"/>
      </rPr>
      <t>z DDV :</t>
    </r>
  </si>
  <si>
    <t>ODSTRANITEV ELEMENTOV vel.  1,0 - 1,5 m2 (napis)</t>
  </si>
  <si>
    <t>Kompletna pazljiva odstranitev obstoječega elementa (napis z imenom pojetja);  vključno z odvozom na lokacijo ki jo določi naročnik, oz. s sortiranjem, odvozom ruševin k pooblaščenemu zbiralcu gradbenih odpadkov.</t>
  </si>
  <si>
    <t>PRIPRAVLJALNA IN ODSTRANITVENA DELA</t>
  </si>
  <si>
    <t>Pred začetkom rušitvenih del je treba opraviti pripravljalna dela, odklopiti elektriko, plin in vodo, iz prostorov odstraniti nepotreben material, opremo in stavbno pohištvo. Priprava zgradbe je odvisna od obsega rušitvenih posegov.</t>
  </si>
  <si>
    <t>Kompletna dobava, montaža in demontaža fasadnih odrov za izvajanje del s souporabo podizvajalcev in koordinacijo - v roku celotne izvedbe; vključno s predhodnim statičnim izračunom ter s potrebnim zavetrovanjem in sidranjem v objekt! 
V ceni zajeti napravo podstavka za oder, prenosom materiala do mesta montaže, čiščenjem elementov po končani uporabi in vsemi pomožnimi deli. 
Amortizacijsko dobo poda izvajalec del na podlagi terminskega plana in zahtev o dokončanju objekta s strani investitorja)!
V ceni odra mora biti zajeta tudi potrebna zaščita pred soncem (zavese), zaščitna streha na ogrodju,varnostna ograja in potrebne ozemljitve odra, ter vsi potrebni dostopi na oder.
Na vhodih v objekt  je zagotoviti nemoten in varen dostop z namestitivijo ustrezne nadglavne zaščite lovilne odre in podobno  (zajeto v sklopu cene te postavke in se ne bo posebej obračunavalo). 
Obračun po m2 vertikalne projekcije odra!</t>
  </si>
  <si>
    <t>Razna gradbena dela, povezana z izvedbo elektro in strojno inštalacijskih del.</t>
  </si>
  <si>
    <t>IZKOP OB OBJEKTU Z ZASIPOM OZ. ODVOZOM (V fasada)</t>
  </si>
  <si>
    <t>NASUTJE S TAMPONSKIM MATERIALOM</t>
  </si>
  <si>
    <t>IZKOP Z ZASIPOM OZ. ODVOZOM (J fasada)</t>
  </si>
  <si>
    <t>FASADNI ODRI</t>
  </si>
  <si>
    <t>št.</t>
  </si>
  <si>
    <t>cena/enoto</t>
  </si>
  <si>
    <t xml:space="preserve"> količina</t>
  </si>
  <si>
    <t>ME</t>
  </si>
  <si>
    <t>B4.</t>
  </si>
  <si>
    <t xml:space="preserve">Obračun: V predizmerah je zajeta dejansko izvršena količina. To pomeni, da se vse okenske, vratne in ostale površine odštevajo v celoti. Špalete se obračunavajo posebej po dejansko izvršeni površini. </t>
  </si>
  <si>
    <t>-zaključni sloj za podzidek 2 M (npr. weberpas marmolit ) 1,5 mm</t>
  </si>
  <si>
    <t>-Priprava obstoječe podlage; odstranjevanje/saniranje po potrebi)</t>
  </si>
  <si>
    <t>SLIKOPLESKARSKA OBDELAVA - POPRAVILO OPLESKA</t>
  </si>
  <si>
    <t>Kompletna izvedba popravila opleska ( v območju prebojev in inštalacijskih prehodov) s poldisperzijsko notranjo zidno barvo; vključno s predhodno pripravo podlage.</t>
  </si>
  <si>
    <t xml:space="preserve"> POKRIVNA PLOČEVINA R.Š. 25-33 CM Z ODKAPNIM ROBOM</t>
  </si>
  <si>
    <t>Kompletna dobava/izdelava pokrivne pločevine z odkapnim robom, pri atiki; izdelane iz impregniranega lesenega morala pritrjenega na kov. ogrodje in iz pločevine deb. min. 1 mm, v vroče pocinkani in prašno barvani izvedbi v tonu po izboru projektanta.
Izvedba po napotkih arhitekta!
Dimenzije vzeti na mestu samem, pred izdelavo!
Obračun v m1</t>
  </si>
  <si>
    <t xml:space="preserve">AB PLOŠČE - PRANI BETON , dim (l/b): 250 x 100 x 12 -15 cm </t>
  </si>
  <si>
    <t>Kompletna izdelava/dobava in postavitev armirano betonskih zunanjih velikoformatnih plošč, deloma tudi za vhodno stopnišče.
Beton C25/30 z dodatki proti zmrzali, obdelava prabni beton.
Armatura ocenjeno 80 kg/m3.
Dimenzije so ocenjene: dokončno velikost poda arhitrekt!
Obračun v kos za kompletno izdelane in vgrajene (postavljene) plošče na predhodno pripravljeno peščeno podlago.</t>
  </si>
  <si>
    <t>CVETLIČNA KORITA VIŠ. 50 CM  L = 80 cm</t>
  </si>
  <si>
    <t>CVETLIČNA KORITA VIŠ. 50 CM  L = 120 cm</t>
  </si>
  <si>
    <t>CVETLIČNA KORITA VIŠ. 50 CM  L = 150 cm</t>
  </si>
  <si>
    <t>CVETLIČNA KORITA VIŠ. 50 CM  L = 250 cm</t>
  </si>
  <si>
    <t>CVETLIČNA KORITA VIŠ. 50 CM  L = 290 cm</t>
  </si>
  <si>
    <t xml:space="preserve">Pazljiva demontaža obstoječih zunanjih enot klim in nosilcev na fasadi, zatesnitev priključka ter prenos na lokacijo, ki jo določi investitor oz. odvoz k pooblaščenemu zbiralcu gradbenih odpadkov.
</t>
  </si>
  <si>
    <t>NOSILEC ZA ZASTAVE</t>
  </si>
  <si>
    <t xml:space="preserve">Komletna dobava in montaža nosilca za zastave (3 cevni), v inox izvedbi.
</t>
  </si>
  <si>
    <t xml:space="preserve">ZUN. REFLEKTOR  ; demontaža/ponovna montaža s pripad. deli </t>
  </si>
  <si>
    <t xml:space="preserve">Kompletna ureditev gradbišča z vsemi stroški ureditve kot je napr:  dobava in montaža gradbiščne ograje z vrati, gradbiščne in razlagalne table,  s plačilom vseh potrebnih taks za začasno prometno ureditev na javni površini in plačilo takse za začasno zaporo javne površine za čas izvedbe del, namestitev pisarniškega kontejnerja, garderob za delavce, potrebnih skladišč,  z najemom mobilnega WC-a,  čiščenjem gradbišča po dokončanju del z odvozom vseh odpadkov v trajno deponijo in podobno.
Vzpostavitev gradbišča skladno z varnostnim načrtom in tehnologijo izvajalca del, vključno z ureditvijo začasne gradbiščne deponije za ločeno zbiranje gradbenih odpadkov, ureditvijo  dovoznih poti preko funkcionalnega zemljišča investitorja.
Označitev in zaščita obstoječih komunalnih vodov.
</t>
  </si>
  <si>
    <t xml:space="preserve">Lokacija: napušči (V, Z) pri strehi zaradi atike in pri slemenu
                zaradi izdelave čopov 
</t>
  </si>
  <si>
    <t xml:space="preserve">Kompletna pazljiva odstranitev obstoječih okenskih polic;  vključno s sortiranjem, odvozom ruševin k pooblaščenemu zbiralcu gradbenih odpadkov.
</t>
  </si>
  <si>
    <t xml:space="preserve"> ŽLOTE</t>
  </si>
  <si>
    <t xml:space="preserve">Kompletna dobava in montaža kleparskih izdelkov iz pocinkane in prašno barvane pločevine, v barvi po izboru arhitekta.
Pločevina debeline min. 0,6 mm antikorozijsko zaščitena z vročim nanosom cinka v debelini 275g/m2 v skladu z EN 10142 in EN 10147 ter obarvana s poliester barvo deb. 25 µm.   
Obračun v m2; vključno s potrebno zatesnitvijo, pritrdilni material in podobno.
</t>
  </si>
  <si>
    <t xml:space="preserve">Kompletna pazljiva demontaža dela obstoječe kovinske ograje (S/V) ter prilagoditev le-te zaradi nove fasadne obloge.
Obračun v kos; vključno s potrebno pleskarsko obdelavo.
</t>
  </si>
  <si>
    <t>OBLOGA ŠPALET</t>
  </si>
  <si>
    <t>FASADNA STENSKA OBLOGA VIŠ. CCA 68 CM</t>
  </si>
  <si>
    <t>Kompletna dobava in montaža bakrenih cevi DN 22 za odvod kondenza notranje klima enote na fasadi, s priključitvijo na jašek in s pripravo priključkov za klima enote, s pokrivnimi čepi.
Obračun v m1; vključno s potrebnim pritrdilnim materialom.</t>
  </si>
  <si>
    <r>
      <t>OBDELAVA (tesnenje )</t>
    </r>
    <r>
      <rPr>
        <sz val="9"/>
        <rFont val="Yu Gothic UI Semibold"/>
        <family val="2"/>
        <charset val="238"/>
      </rPr>
      <t xml:space="preserve"> inštal. prebojev in podobno </t>
    </r>
    <r>
      <rPr>
        <b/>
        <sz val="9"/>
        <rFont val="Yu Gothic UI Semibold"/>
        <family val="2"/>
        <charset val="238"/>
      </rPr>
      <t>- doplačilo</t>
    </r>
  </si>
  <si>
    <t xml:space="preserve">Opcija: Nove LED svetilke - reflektorji ;  potrjeni strani arhitekta in naročnika
 …..................................................................................................€/kpl
</t>
  </si>
  <si>
    <t xml:space="preserve">Opcija: Nove LED svetilke;  potrjeni strani arhitekta in naročnika
 …..................................................................................................€/kpl
</t>
  </si>
  <si>
    <t xml:space="preserve">Kompletna začsna odstranitev dela strelovodne inštalacije pri napuščih (zaradi  izdelave atike in žlote) ter ponovna navezava na obstoječe vertikalne odvodnike.
V ceni zajeti tudi zahtevane meritve upornosti izvedene inštalacije in predaja ustreznih meritev investitorju. 
</t>
  </si>
  <si>
    <r>
      <rPr>
        <b/>
        <sz val="9"/>
        <rFont val="Yu Gothic UI Semibold"/>
        <family val="2"/>
        <charset val="238"/>
      </rPr>
      <t>DEMONTAŽA/MONTAŽA STRELOVODA</t>
    </r>
    <r>
      <rPr>
        <sz val="9"/>
        <rFont val="Yu Gothic UI Semibold"/>
        <family val="2"/>
        <charset val="238"/>
      </rPr>
      <t xml:space="preserve">  s pripadajočimi deli </t>
    </r>
  </si>
  <si>
    <r>
      <rPr>
        <b/>
        <sz val="9"/>
        <rFont val="Yu Gothic UI Semibold"/>
        <family val="2"/>
        <charset val="238"/>
      </rPr>
      <t>DOBAVA IN MONTAŽA LED OSVETLITVE</t>
    </r>
    <r>
      <rPr>
        <sz val="9"/>
        <rFont val="Yu Gothic UI Semibold"/>
        <family val="2"/>
        <charset val="238"/>
      </rPr>
      <t xml:space="preserve">  s pripadajočimi deli </t>
    </r>
  </si>
  <si>
    <t>Kompletna izvedba izkopa III. kat. za izvedbo novih stopnic in tlakovanih površin; deloma z odmetom na stran (hramba in kasnejši zasip)-ocena 70%, deloma s sprotnim nakladanjem na transportno sredstvo (ocena 30%) in odvoz na trajno odlagališče. 
Količina izkopa in struktura ocenjena, obračun po dejanskih izmerah. V ceni je zajeto tudi sprotno planiranje dopeljanega materiala na deponiji in splaniranje deponije po končanih delih. 
Obračun v m3 v raščenem stanju.</t>
  </si>
  <si>
    <t>Kompletna izvedba izkopa III. kat. ob objektu za izvedbo podzidka fasade; deloma z odmetom na stran (hramba in kasnejši zasip)-ocena 80%, deloma s sprotnim nakladanjem na transportno sredstvo (ocena 20%) in odvoz na trajno odlagališče. 
Količina izkopa in struktura ocenjena, obračun po dejanskih izmerah. V ceni je zajeto tudi sprotno planiranje dopeljanega materiala na deponiji in splaniranje deponije po končanih delih. 
Obračun v m3 v raščenem stanju.</t>
  </si>
  <si>
    <t>Komletna dobava in montaža zunanjih cvetličnih korit (posod za rastline), širine cca  30 cm. 
Obračun v kos ; vključno z zasaditvijo.
Zasaditev , substrat, drenaža v koritih - glinopor. 
Izbor rastlin mora predhodno potrditi arhitekt!
V ceni zajeti tudi samodejno zalivanje, črpalka, avtomatika in razvod sistema, priključitev o na obstoječe vodovodno omrežje; po sistemu proizvajalca kot napr. Humko.</t>
  </si>
  <si>
    <t xml:space="preserve">Komletna dobava in montaža LED osvetlitve pri fasadi ; izdelane na podlagi zahtev arhitekta.
V ceni zajeti tudi dovod elektrike, priključitev, časovno stikalo in podobno!
Obračun v m1 svetlobnega elementa (LED traku).
</t>
  </si>
  <si>
    <t xml:space="preserve">Pazljiva demontaža obstoječih svetil pri zunanjih vratih; začasna hramba, eventuelno podaljšanje vodnikov ter ponovna montaža po zaključku fasaderskih del.
V ceni zajeti tudi  ponovni priklop (potrebno podaljšanje vodnikov).
</t>
  </si>
  <si>
    <t xml:space="preserve">Kompletna nabava in montaža dodatnih dimniških vratic v sklopu fasadne obloge; vključno z okvirjem pritrjenim na obstoječo fasado.
Zunanja obloga mora poravnana s fasado in v enaki izvedbi kot fasada.
Izvedba po napotkih arhitekta.
</t>
  </si>
  <si>
    <t xml:space="preserve">Kompletna dobava in izvedba obloge konzolne konstrukcije na fasadi (nadstrešek) s kompaktnimi fasadnimi ploščami iz duromernih, visokotlačno stisnjenih laminatov (HPL) po standardu EN 438-6, tip EDF z dvostransko akrilno-poliurentansko zaščito pred vremenskimi vplivi, kot npr. FUNDERMAX dekor ___, debeline 8-10 mm.
Uporabijo se lahko velikoformatne plošče formata 410/185 cm (rezane po grafični zasnovi projektanta). Plošče so obešene in nevidno pritrjene po detajlu dobavitelja plošč. 
Pri ponudbi nujno upoštevat predloženi raster fasade in statični izračun pritrditve.
Fasadne plošče so obešene, nevidno pritrjene na tipsko alu. podkonstrukcijo, ki je pritrjena oz. obešena na kovinsko konstrukcijo.
Obračun v m2 neto obloge v pogledu (ponudnik mora v ceni upoštevati tudi kalo oz. vse dodatke za razrez, saj se kasneje kakršnikoli doplačilo ne bo upoštevalo!).
</t>
  </si>
  <si>
    <t xml:space="preserve">Kompletna izdelava nasutja s tamponskim nasutjem deb. 0-32mm, skupaj z razgrinjanjem materiala in s sprotno komprimacijo v plasteh max. 30cm (Ev2=60MN/m2).  
Obračun v m3 v zbitemu stanju.
</t>
  </si>
  <si>
    <t xml:space="preserve">Kompletno pokrivanje strehe s pločevino identično obstoječi kritini. 
Obračun v m2 projekcije strehe, z vsemi pomožnimi deli, prenosi materiala, čiščenjem po opravljenem delu, itd. 
</t>
  </si>
  <si>
    <t xml:space="preserve">Kompletna dobava/izdelava kovinske konstrukcije za tipska korita na fasadi;   izdelane pretežno iz HOP profilov, v vroče pocinkani izvedbi.
Obodni del višine cca 60 cm služi kot podkonstrukcija za fasadno oblogo iz max plošč.
Talna podkonstrukcija mora biti razporejena tako, da prevzame tudi obtežbo cvetličnih korit.
Sidranje na fasado s  kemičnimi sidri; po navodilih proizvajalca kemične siderne mase.
Dimenzije vzeti na mestu samem, pred izdelavo!
Element se izdela v delavnici.
Podkonstrukcija po predhodnemu izračunu s strani pooblaščenega projektanta gradbenih konstrukcij!
Obračun v kos.
</t>
  </si>
  <si>
    <t xml:space="preserve">Kompletna izdelava in montaža  kovinske konstrukcije za atiko; izdelano pretežno iz cevnih HOP profilov pravokotne oblike (predvidoma 100 x 100 x 5 mm - ocena)  in sidrnih pločevin sidranih v nosilno konstrukcijo.
Izvedba po navodilih arhitekta in projektanta gradbenih konstrukcij!
V ceno je zajeti tudi finalno zaščito (osnovni antikororozijski premaz in zaključni antikoroztuijski premaz ), vsa potrebna pomožna dela in transporte do mesta vgraditve. 
Obračun v kg.
</t>
  </si>
  <si>
    <t>3 % od B1-B13</t>
  </si>
  <si>
    <t>Kompletna dobava/izdelava pokrivne pločevine z odkapnim robom, pri nosilnem ogrodju za tipska korita; izdelane iz impregniranega lesenega morala pritrjenega na kov. ogrodje in iz pločevine deb. min. 1 mm, v vroče pocinkani in prašno barvani izvedbi v tonu po izboru projektanta.
Izvedba po napotkih arhitekta!
Dimenzije vzeti na mestu samem, pred izdelavo!
Obračun v m1.</t>
  </si>
  <si>
    <t>Kompletna dobava/izdelava pokrivne pločevine z odkapnim robom, pri atiki nadstreška; izdelane iz impregniranega lesenega morala pritrjenega na kov. ogrodje in iz pločevine deb. min. 1 mm, v vroče pocinkani in prašno barvani izvedbi v tonu po izboru projektanta.
Izvedba po napotkih arhitekta!
Dimenzije vzeti na mestu samem, pred izdelavo!
Obračun v m1.</t>
  </si>
  <si>
    <t xml:space="preserve">Kompletna dobava in montaža notranjih žaluzij z alu lamelami pri oknih.
Standardna izvedba.
Lamele širine 25 mm.
Upravljanje z vrvico in palico.
Obračun v kos; izmere vzeti na mestu samem.
</t>
  </si>
  <si>
    <t xml:space="preserve">PRESTAVITEV KONTROLE DOSTOPA  s pripadajočimi deli </t>
  </si>
  <si>
    <t>3 % od A1-A5</t>
  </si>
  <si>
    <t>1.</t>
  </si>
  <si>
    <t>2.</t>
  </si>
  <si>
    <t>3.</t>
  </si>
  <si>
    <t>4.</t>
  </si>
  <si>
    <t>5.</t>
  </si>
  <si>
    <t>6.</t>
  </si>
  <si>
    <t>7.</t>
  </si>
  <si>
    <t>8.</t>
  </si>
  <si>
    <t>9.</t>
  </si>
  <si>
    <t>10.</t>
  </si>
  <si>
    <t>11.</t>
  </si>
  <si>
    <t>12.</t>
  </si>
  <si>
    <t>13.</t>
  </si>
  <si>
    <t>14.</t>
  </si>
  <si>
    <t>15.</t>
  </si>
  <si>
    <t>16.</t>
  </si>
  <si>
    <t>17.</t>
  </si>
  <si>
    <t>18.</t>
  </si>
  <si>
    <r>
      <t xml:space="preserve">Kompletna dobava in izvedba obloge fasade s kompaktnimi fasadnimi ploščami iz duromernih, visokotlačno stisnjenih laminatov (HPL) po standardu EN 438-6, tip EDF z dvostransko akrilno-poliurentansko zaščito pred vremenskimi vplivi, kot npr. FUNDERMAX dekor ___, debeline 8-10 mm.
Del plošč je perforinan po predlogi projektanta.
Uporabijo se lahko velikoformatne plošče formata 410/185 cm (rezane po grafični zasnovi projektanta). Plošče so obešene in nevidno pritrjene po detajlu dobavitelja plošč. Pri ponudbi nujno upoštevat predloženi raster fasade in statični izračun pritrditve.
Fasadne plošče so obešene, nevidno pritrjene na tipsko alu. podkonstrukcijo, ki je preko konzol pritrjena na osnovni zid. 
Toplotna izolacija je debeline 14 cm. Ustrezna toplotna izolacija za prezračevane fasade je zaščitena z paropropustno folijo v črni barvi, stiki polepljeni.
</t>
    </r>
    <r>
      <rPr>
        <sz val="9"/>
        <rFont val="Yu Gothic UI Semibold"/>
        <family val="2"/>
        <charset val="238"/>
      </rPr>
      <t xml:space="preserve">Obračun v m2 neto fasade v pogledu (ponudnik mora v ceni upoštevati tudi kalo oz. vse dodatke za razrez, saj se kasneje kakršnikoli doplačilo ne bo upoštevalo!)
</t>
    </r>
  </si>
  <si>
    <t>19.</t>
  </si>
  <si>
    <t>ODSTRANITEV DOTRAJANEGA FASADNEGA OMETA</t>
  </si>
  <si>
    <t>Kompletna odstranitev dotrajanega fasadnega ometa, vključno s sortiranjem, odvozom ruševin k pooblaščenemu zbiralcu gradbenih odpadkov.</t>
  </si>
  <si>
    <t>20.</t>
  </si>
  <si>
    <t xml:space="preserve">Čiščenje in pranje fasade
</t>
  </si>
  <si>
    <t>PRANJE FASADE</t>
  </si>
  <si>
    <t xml:space="preserve">Krpanje fasadnega ometa, obrizg, grobi omet
</t>
  </si>
  <si>
    <t>KRPANJE FASADNEGA OMETA</t>
  </si>
  <si>
    <t>Kompletno dolbljenje reg  za razvod instalacij ogrevanja in hlajenja 8x8 cm, vključno s sortiranjem, odvozom ruševin k pooblaščenemu zbiralcu gradbenih odpadkov.</t>
  </si>
  <si>
    <t>21.</t>
  </si>
  <si>
    <t xml:space="preserve">Krpanje, zamet reg v fasadi za  razvodom ogrevanja in hlajenja
</t>
  </si>
  <si>
    <t>Kompletna izdelava probojev v stavbo v zidu deb. 40cm za razvod instalacije, vključno s sortiranjem, odvozom ruševin k pooblaščenemu zbiralcu gradbenih odpadkov.</t>
  </si>
  <si>
    <t xml:space="preserve">Krpanje, zamet probojev v fasadi za  razvodom ogrevanja in hlajenja
</t>
  </si>
  <si>
    <t>Kompletno dolbljenje reg  za razvod kondenza ogrevanja in hlajenja 8x8 cm, vključno s sortiranjem, odvozom ruševin k pooblaščenemu zbiralcu gradbenih odpadkov.</t>
  </si>
  <si>
    <t>22.</t>
  </si>
  <si>
    <t>DOLBLJENJE REG ZA INSTALACIJO OGREVANJA IN HLAJENJA</t>
  </si>
  <si>
    <t>DOLBLJENJE REG  ZA RAZVOD KONDENZA</t>
  </si>
  <si>
    <t>ZAMET REG  OGREVANJA IN HLAJENJA</t>
  </si>
  <si>
    <t xml:space="preserve">Krpanje, zamet reg v fasadi za razvodom kondenza
</t>
  </si>
  <si>
    <t>ZAMET REG KONDENZA</t>
  </si>
  <si>
    <t>IZDELAVA PREBOJEV</t>
  </si>
  <si>
    <t>KRAPANJE, ZAMETAVANJE PREBOJEV</t>
  </si>
  <si>
    <t>BETONSKA KINETA</t>
  </si>
  <si>
    <t xml:space="preserve">AB KINETA , dim (l/b): 40 x 20 x 200 cm </t>
  </si>
  <si>
    <t>Kompletna izdelava/dobava energetske kinete za polaganje glavnega dovodnega električnega kabla za napajanje klimatizacije na južni strani objekta. AB kineta notranje dim. 40/20/200 z pokrovom, vključno z izkopom in vgradnjo v suho gradbeno jamo, predhodno utrjena z drobljencem, gramozom ali podložnim betonom. Zasip kinete po vgradnji in utrjevanje materiala.</t>
  </si>
  <si>
    <t>A/ GRADBENA DELA / ZU</t>
  </si>
  <si>
    <t xml:space="preserve"> </t>
  </si>
  <si>
    <t>PONUDBENI PREDRAČUN (OBR 1.1)</t>
  </si>
  <si>
    <r>
      <t>Davek na dodano vrednost (</t>
    </r>
    <r>
      <rPr>
        <b/>
        <sz val="10"/>
        <rFont val="Arial"/>
        <family val="2"/>
      </rPr>
      <t>DDV</t>
    </r>
    <r>
      <rPr>
        <sz val="10"/>
        <rFont val="Arial"/>
        <family val="2"/>
        <charset val="238"/>
      </rPr>
      <t>) :</t>
    </r>
  </si>
  <si>
    <t>Pri izvajanju del je treba upoštevati vsa  določila s področja varnosti in zdravja pri delu, opredeljena v Varnostnem načrtu za zagotavljanje varnosti in zdravja pri delu na gradbišču, izdelanega skladno z določili 4. člena Uredbe o zagotavljanju varnosti na začasnih in premičnih gradbiščih (Ur. l. RS št. 83/05).</t>
  </si>
  <si>
    <t>Pri izvajanju del je treba upoštevati vsa zakonska določila s področja varnosti in zdravja pri delu (Zakon o varnosti in zdravju pri delu (ZVZD-1) (Uradni list RS, št. 43/2011) , Pravilnik o varstvu pri gradbenem delu, Zakon o varstvu pred požarom in Zakon o varstvu okolja, predpise o ravnanju z gradbenimi odpadki, Pravilnik o obremenjevanju tal z vnašanjem odpadkov in Uredbo o ravnanju z odpadki.</t>
  </si>
  <si>
    <t>Pri izvajanju del je treba upoštevati vsa  določila s področja varnosti in zdravja pri delu, opredeljena v Varnostnem načrtu za zagotavljanje varnosti in zdravja pri delu na gradbišču, izdelanega skladno z določili 4. člena Uredbe (Ur. l. RS št. 83/05).</t>
  </si>
  <si>
    <t>Obvezno je ločevanje vgrajenih materialov: beton in armiran beton, pločevina, les, steklo, plastika, kovinski izdelki, opeka ... (skladno z veljavno zakonodajo).</t>
  </si>
  <si>
    <t xml:space="preserve">B/ OBRTNIŠKA DELA </t>
  </si>
  <si>
    <t>SIMBIO d. o. o.,</t>
  </si>
  <si>
    <t>BETONSKA DELA IN OPAŽI IN BETONSKA KINETA</t>
  </si>
  <si>
    <t>PREDMET:</t>
  </si>
  <si>
    <t xml:space="preserve">ENERGETSKA SANACIJA FASADE SIMBIO </t>
  </si>
  <si>
    <r>
      <t>C/ ELEKTRO INSTALACIJE</t>
    </r>
    <r>
      <rPr>
        <b/>
        <sz val="11"/>
        <color rgb="FFFF0000"/>
        <rFont val="Arial"/>
        <family val="2"/>
        <charset val="238"/>
      </rPr>
      <t xml:space="preserve"> (vpis seštevka iz OBR 1.3)</t>
    </r>
  </si>
  <si>
    <r>
      <t xml:space="preserve">D/ STROJNE INSTALACIJE </t>
    </r>
    <r>
      <rPr>
        <b/>
        <sz val="11"/>
        <color rgb="FFFF0000"/>
        <rFont val="Arial"/>
        <family val="2"/>
        <charset val="238"/>
      </rPr>
      <t>(vpis seštevka iz OBR 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</si>
</sst>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44" formatCode="_-* #,##0.00\ &quot;€&quot;_-;\-* #,##0.00\ &quot;€&quot;_-;_-* &quot;-&quot;??\ &quot;€&quot;_-;_-@_-"/>
    <numFmt numFmtId="164" formatCode="_-* #,##0.00\ _€_-;\-* #,##0.00\ _€_-;_-* &quot;-&quot;??\ _€_-;_-@_-"/>
    <numFmt numFmtId="165" formatCode="_-* #,##0.00\ _S_I_T_-;\-* #,##0.00\ _S_I_T_-;_-* &quot;-&quot;??\ _S_I_T_-;_-@_-"/>
    <numFmt numFmtId="166" formatCode="#,##0.00\ [$€-1]"/>
    <numFmt numFmtId="167" formatCode="#,##0.00\ &quot;€&quot;"/>
    <numFmt numFmtId="168" formatCode="#,##0.00&quot; €&quot;"/>
    <numFmt numFmtId="169" formatCode="#,##0.00&quot;       &quot;;\-#,##0.00&quot;       &quot;;&quot; -&quot;#&quot;       &quot;;@\ "/>
    <numFmt numFmtId="170" formatCode="_(&quot;$&quot;* #,##0_);_(&quot;$&quot;* \(#,##0\);_(&quot;$&quot;* &quot;-&quot;_);_(@_)"/>
    <numFmt numFmtId="171" formatCode="_(&quot;$&quot;* #,##0.00_);_(&quot;$&quot;* \(#,##0.00\);_(&quot;$&quot;* &quot;-&quot;??_);_(@_)"/>
    <numFmt numFmtId="172" formatCode="&quot;$&quot;#,##0.00_);[Red]\(&quot;$&quot;#,##0.00\)"/>
    <numFmt numFmtId="173" formatCode="&quot;6.5.1.1.&quot;0"/>
    <numFmt numFmtId="174" formatCode="&quot;6.&quot;0"/>
    <numFmt numFmtId="175" formatCode="&quot;6.4.&quot;0"/>
    <numFmt numFmtId="176" formatCode="&quot;5.2.&quot;0"/>
    <numFmt numFmtId="177" formatCode="&quot;.&quot;#,##0\ &quot;►&quot;"/>
    <numFmt numFmtId="178" formatCode="&quot;5.6.&quot;0"/>
    <numFmt numFmtId="179" formatCode="&quot;5.2.&quot;"/>
    <numFmt numFmtId="180" formatCode="&quot;B1&quot;\.0"/>
    <numFmt numFmtId="181" formatCode="#,##0.00\€"/>
    <numFmt numFmtId="182" formatCode="&quot;SIT&quot;\ #,##0;\-&quot;SIT&quot;\ #,##0"/>
    <numFmt numFmtId="183" formatCode="&quot;SIT&quot;#,##0_);\(&quot;SIT&quot;#,##0\)"/>
    <numFmt numFmtId="184" formatCode="mmmm\ d\,\ yyyy"/>
    <numFmt numFmtId="185" formatCode="_(* #,##0_);_(* \(#,##0\);_(* &quot;-&quot;_);_(@_)"/>
    <numFmt numFmtId="186" formatCode="_(* #,##0.00_);_(* \(#,##0.00\);_(* &quot;-&quot;??_);_(@_)"/>
    <numFmt numFmtId="187" formatCode="_-* #,##0.00\ [$€-1]_-;\-* #,##0.00\ [$€-1]_-;_-* &quot;-&quot;??\ [$€-1]_-"/>
    <numFmt numFmtId="188" formatCode="#,"/>
    <numFmt numFmtId="189" formatCode="&quot;P V.  &quot;00"/>
    <numFmt numFmtId="190" formatCode="#,##0.0&quot;0&quot;"/>
    <numFmt numFmtId="191" formatCode="00&quot;.)&quot;"/>
    <numFmt numFmtId="192" formatCode="&quot;A5&quot;\.0"/>
    <numFmt numFmtId="193" formatCode="&quot;B3&quot;\.0"/>
    <numFmt numFmtId="194" formatCode="&quot;A3&quot;\.0"/>
    <numFmt numFmtId="195" formatCode="&quot;B6&quot;\.0"/>
    <numFmt numFmtId="196" formatCode="&quot;A2/2.0&quot;"/>
    <numFmt numFmtId="197" formatCode="0#"/>
    <numFmt numFmtId="198" formatCode="General_)"/>
    <numFmt numFmtId="199" formatCode="0000"/>
    <numFmt numFmtId="200" formatCode="#,##0.00&quot; &quot;[$€-424];[Red]&quot;-&quot;#,##0.00&quot; &quot;[$€-424]"/>
    <numFmt numFmtId="201" formatCode="&quot;A6&quot;\.0"/>
    <numFmt numFmtId="202" formatCode="&quot;B14&quot;\.0"/>
    <numFmt numFmtId="203" formatCode="&quot;B11&quot;\.0"/>
    <numFmt numFmtId="204" formatCode="&quot;B9&quot;\.0"/>
    <numFmt numFmtId="205" formatCode="#,##0.00_);\(#,##0.00\)"/>
    <numFmt numFmtId="206" formatCode="&quot;L.&quot;\ #,##0;[Red]\-&quot;L.&quot;\ #,##0"/>
    <numFmt numFmtId="207" formatCode="&quot;B2&quot;\.0"/>
    <numFmt numFmtId="208" formatCode="_-&quot;£&quot;* #,##0_-;\-&quot;£&quot;* #,##0_-;_-&quot;£&quot;* &quot;-&quot;_-;_-@_-"/>
    <numFmt numFmtId="209" formatCode="_-&quot;£&quot;* #,##0.00_-;\-&quot;£&quot;* #,##0.00_-;_-&quot;£&quot;* &quot;-&quot;??_-;_-@_-"/>
    <numFmt numFmtId="210" formatCode="&quot;&quot;#,##0&quot;.&quot;"/>
    <numFmt numFmtId="211" formatCode="&quot;A1&quot;\.0"/>
    <numFmt numFmtId="212" formatCode="_-* #,##0.00&quot; SIT&quot;_-;\-* #,##0.00&quot; SIT&quot;_-;_-* \-??&quot; SIT&quot;_-;_-@_-"/>
    <numFmt numFmtId="213" formatCode="#,##0.00\ _S_I_T"/>
    <numFmt numFmtId="214" formatCode="#,##0.00\ [$EUR]"/>
  </numFmts>
  <fonts count="134">
    <font>
      <sz val="11"/>
      <color theme="1"/>
      <name val="Calibri"/>
      <family val="2"/>
      <charset val="238"/>
      <scheme val="minor"/>
    </font>
    <font>
      <sz val="11"/>
      <color theme="1"/>
      <name val="Calibri"/>
      <family val="2"/>
      <charset val="238"/>
      <scheme val="minor"/>
    </font>
    <font>
      <b/>
      <sz val="11"/>
      <name val="Arial Narrow"/>
      <family val="2"/>
      <charset val="238"/>
    </font>
    <font>
      <sz val="11"/>
      <name val="Arial Narrow"/>
      <family val="2"/>
      <charset val="238"/>
    </font>
    <font>
      <b/>
      <sz val="10"/>
      <name val="Arial Narrow"/>
      <family val="2"/>
      <charset val="238"/>
    </font>
    <font>
      <sz val="10"/>
      <name val="Arial Narrow"/>
      <family val="2"/>
      <charset val="238"/>
    </font>
    <font>
      <sz val="10"/>
      <name val="Arial Narrow"/>
      <family val="2"/>
    </font>
    <font>
      <sz val="10"/>
      <name val="Arial CE"/>
      <charset val="238"/>
    </font>
    <font>
      <sz val="11"/>
      <color theme="1"/>
      <name val="Arial Narrow"/>
      <family val="2"/>
      <charset val="238"/>
    </font>
    <font>
      <b/>
      <sz val="11"/>
      <color theme="1"/>
      <name val="Arial Narrow"/>
      <family val="2"/>
      <charset val="238"/>
    </font>
    <font>
      <sz val="11"/>
      <color indexed="8"/>
      <name val="Calibri"/>
      <family val="2"/>
      <charset val="238"/>
    </font>
    <font>
      <sz val="10"/>
      <name val="Arial"/>
      <family val="2"/>
      <charset val="238"/>
    </font>
    <font>
      <sz val="10"/>
      <name val="Arial CE"/>
      <family val="2"/>
      <charset val="238"/>
    </font>
    <font>
      <sz val="10"/>
      <name val="Century Gothic"/>
      <family val="2"/>
      <charset val="238"/>
    </font>
    <font>
      <sz val="10"/>
      <color indexed="8"/>
      <name val="Century Gothic"/>
      <family val="2"/>
      <charset val="238"/>
    </font>
    <font>
      <sz val="11"/>
      <name val="Calibri"/>
      <family val="2"/>
      <charset val="238"/>
      <scheme val="minor"/>
    </font>
    <font>
      <sz val="10"/>
      <name val="Arial"/>
      <family val="2"/>
    </font>
    <font>
      <sz val="11"/>
      <color indexed="17"/>
      <name val="Calibri"/>
      <family val="2"/>
      <charset val="238"/>
    </font>
    <font>
      <sz val="9"/>
      <name val="Futura Prins"/>
    </font>
    <font>
      <u/>
      <sz val="10"/>
      <color indexed="12"/>
      <name val="MS Sans Serif"/>
      <family val="2"/>
    </font>
    <font>
      <b/>
      <sz val="18"/>
      <color indexed="56"/>
      <name val="Cambria"/>
      <family val="2"/>
      <charset val="238"/>
    </font>
    <font>
      <sz val="10"/>
      <name val="MS Sans Serif"/>
      <family val="2"/>
    </font>
    <font>
      <sz val="10"/>
      <name val="Times New Roman CE"/>
      <family val="1"/>
      <charset val="238"/>
    </font>
    <font>
      <sz val="11"/>
      <color indexed="60"/>
      <name val="Calibri"/>
      <family val="2"/>
      <charset val="238"/>
    </font>
    <font>
      <sz val="5"/>
      <name val="Courier New CE"/>
      <family val="3"/>
    </font>
    <font>
      <sz val="11"/>
      <name val="Futura Prins"/>
    </font>
    <font>
      <sz val="11"/>
      <color indexed="20"/>
      <name val="Calibri"/>
      <family val="2"/>
      <charset val="238"/>
    </font>
    <font>
      <b/>
      <sz val="20"/>
      <name val="Arial Narrow"/>
      <family val="2"/>
      <charset val="238"/>
    </font>
    <font>
      <sz val="9"/>
      <name val="Arial"/>
      <family val="2"/>
      <charset val="238"/>
    </font>
    <font>
      <sz val="10"/>
      <name val="Arial"/>
      <family val="2"/>
      <charset val="238"/>
    </font>
    <font>
      <sz val="10"/>
      <name val="Calibri"/>
      <family val="2"/>
      <charset val="238"/>
      <scheme val="minor"/>
    </font>
    <font>
      <sz val="12"/>
      <name val="Calibri"/>
      <family val="2"/>
      <charset val="238"/>
      <scheme val="minor"/>
    </font>
    <font>
      <sz val="10"/>
      <name val="Arial"/>
      <family val="2"/>
      <charset val="238"/>
    </font>
    <font>
      <sz val="14"/>
      <name val="Calibri"/>
      <family val="2"/>
      <charset val="238"/>
      <scheme val="minor"/>
    </font>
    <font>
      <sz val="9"/>
      <name val="Symbol"/>
      <family val="1"/>
      <charset val="2"/>
    </font>
    <font>
      <sz val="11"/>
      <color rgb="FF006100"/>
      <name val="Calibri"/>
      <family val="2"/>
      <charset val="238"/>
      <scheme val="minor"/>
    </font>
    <font>
      <sz val="11"/>
      <color rgb="FF3F3F76"/>
      <name val="Calibri"/>
      <family val="2"/>
      <charset val="238"/>
      <scheme val="minor"/>
    </font>
    <font>
      <b/>
      <u/>
      <sz val="11"/>
      <name val="AvantGarde Bk BT"/>
      <family val="2"/>
    </font>
    <font>
      <sz val="11"/>
      <color indexed="9"/>
      <name val="Calibri"/>
      <family val="2"/>
      <charset val="238"/>
    </font>
    <font>
      <b/>
      <sz val="11"/>
      <color indexed="10"/>
      <name val="Calibri"/>
      <family val="2"/>
      <charset val="238"/>
    </font>
    <font>
      <b/>
      <sz val="11"/>
      <color indexed="9"/>
      <name val="Calibri"/>
      <family val="2"/>
      <charset val="238"/>
    </font>
    <font>
      <sz val="12"/>
      <name val="Courier New"/>
      <family val="3"/>
    </font>
    <font>
      <sz val="11"/>
      <color indexed="10"/>
      <name val="Technical"/>
    </font>
    <font>
      <sz val="10"/>
      <name val="Times New Roman CE"/>
      <charset val="238"/>
    </font>
    <font>
      <sz val="10"/>
      <color indexed="8"/>
      <name val="Arial"/>
      <family val="2"/>
      <charset val="238"/>
    </font>
    <font>
      <sz val="11"/>
      <color indexed="10"/>
      <name val="Arial"/>
      <family val="2"/>
      <charset val="238"/>
    </font>
    <font>
      <sz val="11"/>
      <color rgb="FFFF0000"/>
      <name val="AvantGarde Bk BT"/>
      <family val="2"/>
    </font>
    <font>
      <sz val="9"/>
      <name val="Futura Prins"/>
      <charset val="238"/>
    </font>
    <font>
      <i/>
      <sz val="11"/>
      <color indexed="23"/>
      <name val="Calibri"/>
      <family val="2"/>
      <charset val="238"/>
    </font>
    <font>
      <u/>
      <sz val="12"/>
      <color indexed="36"/>
      <name val="Bookman Old Style"/>
      <family val="1"/>
      <charset val="238"/>
    </font>
    <font>
      <b/>
      <i/>
      <sz val="16"/>
      <color theme="1"/>
      <name val="Liberation Sans"/>
      <charset val="238"/>
    </font>
    <font>
      <b/>
      <sz val="15"/>
      <color indexed="62"/>
      <name val="Calibri"/>
      <family val="2"/>
      <charset val="238"/>
    </font>
    <font>
      <b/>
      <sz val="13"/>
      <color indexed="62"/>
      <name val="Calibri"/>
      <family val="2"/>
      <charset val="238"/>
    </font>
    <font>
      <b/>
      <sz val="11"/>
      <color indexed="62"/>
      <name val="Calibri"/>
      <family val="2"/>
      <charset val="238"/>
    </font>
    <font>
      <b/>
      <sz val="1"/>
      <color indexed="8"/>
      <name val="Courier"/>
      <family val="1"/>
      <charset val="238"/>
    </font>
    <font>
      <u/>
      <sz val="10"/>
      <color theme="10"/>
      <name val="Arial"/>
      <family val="2"/>
      <charset val="238"/>
    </font>
    <font>
      <u/>
      <sz val="11"/>
      <color indexed="12"/>
      <name val="Times New Roman CE"/>
      <charset val="238"/>
    </font>
    <font>
      <u/>
      <sz val="11"/>
      <color theme="10"/>
      <name val="Calibri"/>
      <family val="2"/>
      <charset val="238"/>
    </font>
    <font>
      <u/>
      <sz val="10"/>
      <color indexed="12"/>
      <name val="Arial"/>
      <family val="2"/>
      <charset val="238"/>
    </font>
    <font>
      <u/>
      <sz val="12"/>
      <color indexed="12"/>
      <name val="Bookman Old Style"/>
      <family val="1"/>
      <charset val="238"/>
    </font>
    <font>
      <sz val="11"/>
      <color indexed="62"/>
      <name val="Calibri"/>
      <family val="2"/>
      <charset val="238"/>
    </font>
    <font>
      <b/>
      <sz val="14"/>
      <name val="Arial"/>
      <family val="2"/>
    </font>
    <font>
      <b/>
      <sz val="11"/>
      <color indexed="63"/>
      <name val="Calibri"/>
      <family val="2"/>
      <charset val="238"/>
    </font>
    <font>
      <sz val="10"/>
      <name val="Times New Roman"/>
      <family val="1"/>
      <charset val="238"/>
    </font>
    <font>
      <sz val="11"/>
      <color indexed="10"/>
      <name val="Calibri"/>
      <family val="2"/>
      <charset val="238"/>
    </font>
    <font>
      <b/>
      <sz val="11"/>
      <color rgb="FF7030A0"/>
      <name val="Stylus BT"/>
      <family val="2"/>
    </font>
    <font>
      <b/>
      <sz val="15"/>
      <color indexed="56"/>
      <name val="Calibri"/>
      <family val="2"/>
      <charset val="238"/>
    </font>
    <font>
      <b/>
      <sz val="13"/>
      <color indexed="56"/>
      <name val="Calibri"/>
      <family val="2"/>
      <charset val="238"/>
    </font>
    <font>
      <b/>
      <sz val="11"/>
      <color indexed="56"/>
      <name val="Calibri"/>
      <family val="2"/>
      <charset val="238"/>
    </font>
    <font>
      <b/>
      <sz val="12"/>
      <color indexed="8"/>
      <name val="SSPalatino"/>
      <charset val="238"/>
    </font>
    <font>
      <b/>
      <sz val="11"/>
      <name val="SLO_Caraway"/>
      <family val="2"/>
      <charset val="238"/>
    </font>
    <font>
      <sz val="11"/>
      <name val="Times New Roman CE"/>
      <charset val="238"/>
    </font>
    <font>
      <sz val="11"/>
      <color indexed="8"/>
      <name val="Arial Narrow"/>
      <family val="2"/>
      <charset val="238"/>
    </font>
    <font>
      <sz val="11"/>
      <color theme="1"/>
      <name val="Liberation Sans"/>
      <charset val="238"/>
    </font>
    <font>
      <sz val="12"/>
      <name val="Futura Prins"/>
    </font>
    <font>
      <sz val="11"/>
      <name val="Arial CE"/>
    </font>
    <font>
      <sz val="10"/>
      <name val="Century Gothic"/>
      <family val="2"/>
    </font>
    <font>
      <sz val="11"/>
      <color indexed="16"/>
      <name val="Calibri"/>
      <family val="2"/>
      <charset val="238"/>
    </font>
    <font>
      <sz val="10"/>
      <name val="Courier"/>
      <family val="1"/>
    </font>
    <font>
      <sz val="12"/>
      <name val="Courier"/>
      <family val="1"/>
    </font>
    <font>
      <sz val="10"/>
      <color theme="9" tint="-0.24994659260841701"/>
      <name val="Yu Gothic UI Semibold"/>
      <family val="2"/>
      <charset val="238"/>
    </font>
    <font>
      <sz val="11"/>
      <color indexed="52"/>
      <name val="Calibri"/>
      <family val="2"/>
      <charset val="238"/>
    </font>
    <font>
      <b/>
      <sz val="11"/>
      <color indexed="52"/>
      <name val="Calibri"/>
      <family val="2"/>
      <charset val="238"/>
    </font>
    <font>
      <b/>
      <i/>
      <u/>
      <sz val="11"/>
      <color theme="1"/>
      <name val="Liberation Sans"/>
      <charset val="238"/>
    </font>
    <font>
      <b/>
      <sz val="14"/>
      <color indexed="10"/>
      <name val="Tahoma"/>
      <family val="2"/>
    </font>
    <font>
      <b/>
      <sz val="14"/>
      <name val="Arial"/>
      <family val="2"/>
      <charset val="238"/>
    </font>
    <font>
      <sz val="11"/>
      <name val="AvantGarde Bk BT"/>
      <family val="2"/>
    </font>
    <font>
      <sz val="11"/>
      <name val="Stylus BT"/>
      <family val="2"/>
    </font>
    <font>
      <sz val="10"/>
      <name val="Helv"/>
    </font>
    <font>
      <b/>
      <sz val="18"/>
      <color indexed="62"/>
      <name val="Cambria"/>
      <family val="2"/>
      <charset val="238"/>
    </font>
    <font>
      <b/>
      <sz val="11"/>
      <color indexed="8"/>
      <name val="Calibri"/>
      <family val="2"/>
      <charset val="238"/>
    </font>
    <font>
      <b/>
      <sz val="9"/>
      <name val="Arial"/>
      <family val="2"/>
    </font>
    <font>
      <sz val="10"/>
      <name val="MS Sans Serif"/>
      <family val="2"/>
      <charset val="238"/>
    </font>
    <font>
      <sz val="9"/>
      <name val="Calibri"/>
      <family val="2"/>
      <charset val="238"/>
      <scheme val="minor"/>
    </font>
    <font>
      <sz val="10"/>
      <color rgb="FF00B050"/>
      <name val="Arial Narrow"/>
      <family val="2"/>
      <charset val="238"/>
    </font>
    <font>
      <sz val="18"/>
      <name val="Calibri"/>
      <family val="2"/>
      <charset val="238"/>
      <scheme val="minor"/>
    </font>
    <font>
      <sz val="11"/>
      <name val="Yu Gothic UI Semibold"/>
      <family val="2"/>
      <charset val="238"/>
    </font>
    <font>
      <sz val="9"/>
      <name val="Yu Gothic UI Semibold"/>
      <family val="2"/>
      <charset val="238"/>
    </font>
    <font>
      <b/>
      <sz val="9"/>
      <name val="Yu Gothic UI Semibold"/>
      <family val="2"/>
      <charset val="238"/>
    </font>
    <font>
      <u/>
      <sz val="9"/>
      <name val="Yu Gothic UI Semibold"/>
      <family val="2"/>
      <charset val="238"/>
    </font>
    <font>
      <i/>
      <sz val="9"/>
      <name val="Yu Gothic UI Semibold"/>
      <family val="2"/>
      <charset val="238"/>
    </font>
    <font>
      <vertAlign val="superscript"/>
      <sz val="9"/>
      <name val="Yu Gothic UI Semibold"/>
      <family val="2"/>
      <charset val="238"/>
    </font>
    <font>
      <b/>
      <sz val="9"/>
      <name val="Symbol"/>
      <family val="1"/>
      <charset val="2"/>
    </font>
    <font>
      <sz val="9"/>
      <color theme="0" tint="-0.499984740745262"/>
      <name val="Yu Gothic UI Semibold"/>
      <family val="2"/>
      <charset val="238"/>
    </font>
    <font>
      <b/>
      <sz val="9"/>
      <name val="Arial Narrow"/>
      <family val="2"/>
      <charset val="238"/>
    </font>
    <font>
      <sz val="9"/>
      <name val="Yu Gothic UI Semibold"/>
      <family val="2"/>
    </font>
    <font>
      <b/>
      <sz val="9"/>
      <name val="Yu Gothic UI Semibold"/>
      <family val="2"/>
    </font>
    <font>
      <i/>
      <u/>
      <sz val="9"/>
      <name val="Yu Gothic UI Semibold"/>
      <family val="2"/>
      <charset val="238"/>
    </font>
    <font>
      <vertAlign val="superscript"/>
      <sz val="9"/>
      <name val="Yu Gothic UI Semibold"/>
      <family val="2"/>
    </font>
    <font>
      <sz val="9"/>
      <name val="Symbol"/>
      <family val="1"/>
      <charset val="238"/>
    </font>
    <font>
      <b/>
      <sz val="11"/>
      <name val="Yu Gothic UI Semibold"/>
      <family val="2"/>
      <charset val="238"/>
    </font>
    <font>
      <sz val="14"/>
      <name val="Yu Gothic UI Semibold"/>
      <family val="2"/>
      <charset val="238"/>
    </font>
    <font>
      <sz val="8"/>
      <name val="Calibri"/>
      <family val="2"/>
      <charset val="238"/>
      <scheme val="minor"/>
    </font>
    <font>
      <b/>
      <sz val="10"/>
      <name val="Arial"/>
      <family val="2"/>
    </font>
    <font>
      <sz val="8"/>
      <name val="Arial"/>
      <family val="2"/>
      <charset val="238"/>
    </font>
    <font>
      <sz val="11"/>
      <name val="Arial"/>
      <family val="2"/>
      <charset val="238"/>
    </font>
    <font>
      <b/>
      <sz val="11"/>
      <name val="Arial"/>
      <family val="2"/>
      <charset val="238"/>
    </font>
    <font>
      <b/>
      <sz val="10"/>
      <name val="Arial"/>
      <family val="2"/>
      <charset val="238"/>
    </font>
    <font>
      <sz val="11"/>
      <color theme="0"/>
      <name val="Arial"/>
      <family val="2"/>
      <charset val="238"/>
    </font>
    <font>
      <u/>
      <sz val="9"/>
      <name val="Yu Gothic UI Semibold"/>
      <family val="2"/>
    </font>
    <font>
      <sz val="8"/>
      <name val="Yu Gothic UI Semibold"/>
      <family val="2"/>
    </font>
    <font>
      <b/>
      <sz val="8"/>
      <name val="Yu Gothic UI Semibold"/>
      <family val="2"/>
    </font>
    <font>
      <b/>
      <sz val="9"/>
      <name val="Calibri"/>
      <family val="2"/>
    </font>
    <font>
      <sz val="12"/>
      <name val="Arial"/>
      <family val="2"/>
      <charset val="238"/>
    </font>
    <font>
      <sz val="10"/>
      <color theme="1"/>
      <name val="Calibri"/>
      <family val="2"/>
      <charset val="238"/>
      <scheme val="minor"/>
    </font>
    <font>
      <b/>
      <sz val="12"/>
      <color rgb="FFFF0000"/>
      <name val="Arial"/>
      <family val="2"/>
      <charset val="238"/>
    </font>
    <font>
      <b/>
      <u/>
      <sz val="10"/>
      <name val="Yu Gothic UI Semibold"/>
      <family val="2"/>
      <charset val="238"/>
    </font>
    <font>
      <sz val="9"/>
      <color theme="1"/>
      <name val="Calibri"/>
      <family val="2"/>
      <charset val="238"/>
      <scheme val="minor"/>
    </font>
    <font>
      <sz val="8"/>
      <color theme="0" tint="-0.499984740745262"/>
      <name val="Calibri"/>
      <family val="2"/>
      <charset val="238"/>
      <scheme val="minor"/>
    </font>
    <font>
      <b/>
      <sz val="9"/>
      <name val="Arial"/>
      <family val="2"/>
      <charset val="238"/>
    </font>
    <font>
      <sz val="9"/>
      <color theme="0"/>
      <name val="Arial"/>
      <family val="2"/>
      <charset val="238"/>
    </font>
    <font>
      <b/>
      <sz val="8"/>
      <name val="Yu Gothic UI Semibold"/>
      <family val="2"/>
      <charset val="238"/>
    </font>
    <font>
      <sz val="9"/>
      <color theme="0" tint="-0.14999847407452621"/>
      <name val="Yu Gothic UI Semibold"/>
      <family val="2"/>
      <charset val="238"/>
    </font>
    <font>
      <b/>
      <sz val="11"/>
      <color rgb="FFFF0000"/>
      <name val="Arial"/>
      <family val="2"/>
      <charset val="238"/>
    </font>
  </fonts>
  <fills count="49">
    <fill>
      <patternFill patternType="none"/>
    </fill>
    <fill>
      <patternFill patternType="gray125"/>
    </fill>
    <fill>
      <patternFill patternType="solid">
        <fgColor theme="0"/>
        <bgColor indexed="64"/>
      </patternFill>
    </fill>
    <fill>
      <patternFill patternType="solid">
        <fgColor indexed="42"/>
      </patternFill>
    </fill>
    <fill>
      <patternFill patternType="solid">
        <fgColor indexed="43"/>
      </patternFill>
    </fill>
    <fill>
      <patternFill patternType="solid">
        <fgColor indexed="22"/>
        <bgColor indexed="64"/>
      </patternFill>
    </fill>
    <fill>
      <patternFill patternType="solid">
        <fgColor indexed="45"/>
      </patternFill>
    </fill>
    <fill>
      <patternFill patternType="solid">
        <fgColor theme="0"/>
        <bgColor indexed="25"/>
      </patternFill>
    </fill>
    <fill>
      <patternFill patternType="solid">
        <fgColor rgb="FFFFFF00"/>
        <bgColor indexed="64"/>
      </patternFill>
    </fill>
    <fill>
      <patternFill patternType="solid">
        <fgColor rgb="FFC6EFCE"/>
      </patternFill>
    </fill>
    <fill>
      <patternFill patternType="solid">
        <fgColor rgb="FFFFCC99"/>
      </patternFill>
    </fill>
    <fill>
      <patternFill patternType="solid">
        <fgColor rgb="FFFFFFCC"/>
      </patternFill>
    </fill>
    <fill>
      <patternFill patternType="solid">
        <fgColor theme="6" tint="0.59996337778862885"/>
        <bgColor indexed="64"/>
      </patternFill>
    </fill>
    <fill>
      <patternFill patternType="solid">
        <fgColor rgb="FFFFC000"/>
        <bgColor indexed="64"/>
      </patternFill>
    </fill>
    <fill>
      <patternFill patternType="solid">
        <fgColor indexed="31"/>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theme="8" tint="0.59996337778862885"/>
        <bgColor indexed="64"/>
      </patternFill>
    </fill>
    <fill>
      <patternFill patternType="solid">
        <fgColor theme="7" tint="0.59996337778862885"/>
        <bgColor indexed="6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indexed="8"/>
        <bgColor indexed="8"/>
      </patternFill>
    </fill>
    <fill>
      <patternFill patternType="solid">
        <fgColor indexed="22"/>
      </patternFill>
    </fill>
    <fill>
      <patternFill patternType="solid">
        <fgColor theme="0" tint="-0.24994659260841701"/>
        <bgColor theme="0" tint="-0.14993743705557422"/>
      </patternFill>
    </fill>
    <fill>
      <patternFill patternType="solid">
        <fgColor indexed="62"/>
      </patternFill>
    </fill>
    <fill>
      <patternFill patternType="solid">
        <fgColor indexed="57"/>
      </patternFill>
    </fill>
    <fill>
      <patternFill patternType="solid">
        <fgColor rgb="FF92D050"/>
        <bgColor indexed="64"/>
      </patternFill>
    </fill>
    <fill>
      <patternFill patternType="solid">
        <fgColor indexed="13"/>
        <bgColor indexed="64"/>
      </patternFill>
    </fill>
    <fill>
      <patternFill patternType="solid">
        <fgColor theme="9" tint="0.79998168889431442"/>
        <bgColor indexed="64"/>
      </patternFill>
    </fill>
    <fill>
      <patternFill patternType="solid">
        <fgColor rgb="FF85FF8B"/>
        <bgColor indexed="64"/>
      </patternFill>
    </fill>
    <fill>
      <patternFill patternType="solid">
        <fgColor indexed="58"/>
        <bgColor indexed="64"/>
      </patternFill>
    </fill>
    <fill>
      <patternFill patternType="solid">
        <fgColor rgb="FFFFFED2"/>
        <bgColor indexed="64"/>
      </patternFill>
    </fill>
    <fill>
      <patternFill patternType="solid">
        <fgColor theme="9" tint="0.79998168889431442"/>
        <bgColor theme="0"/>
      </patternFill>
    </fill>
    <fill>
      <patternFill patternType="solid">
        <fgColor theme="0"/>
        <bgColor theme="0"/>
      </patternFill>
    </fill>
    <fill>
      <patternFill patternType="solid">
        <fgColor theme="0" tint="-0.14999847407452621"/>
        <bgColor indexed="64"/>
      </patternFill>
    </fill>
  </fills>
  <borders count="32">
    <border>
      <left/>
      <right/>
      <top/>
      <bottom/>
      <diagonal/>
    </border>
    <border>
      <left/>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56"/>
      </top>
      <bottom style="double">
        <color indexed="56"/>
      </bottom>
      <diagonal/>
    </border>
    <border>
      <left/>
      <right/>
      <top style="thin">
        <color indexed="62"/>
      </top>
      <bottom style="double">
        <color indexed="62"/>
      </bottom>
      <diagonal/>
    </border>
    <border>
      <left/>
      <right/>
      <top style="thin">
        <color indexed="64"/>
      </top>
      <bottom/>
      <diagonal/>
    </border>
    <border>
      <left/>
      <right/>
      <top style="medium">
        <color indexed="64"/>
      </top>
      <bottom style="medium">
        <color indexed="64"/>
      </bottom>
      <diagonal/>
    </border>
  </borders>
  <cellStyleXfs count="313">
    <xf numFmtId="0" fontId="0" fillId="0" borderId="0"/>
    <xf numFmtId="164" fontId="1" fillId="0" borderId="0" applyFont="0" applyFill="0" applyBorder="0" applyAlignment="0" applyProtection="0"/>
    <xf numFmtId="44" fontId="1" fillId="0" borderId="0" applyFont="0" applyFill="0" applyBorder="0" applyAlignment="0" applyProtection="0"/>
    <xf numFmtId="165" fontId="7" fillId="0" borderId="0" applyFont="0" applyFill="0" applyBorder="0" applyAlignment="0" applyProtection="0"/>
    <xf numFmtId="0" fontId="10" fillId="0" borderId="0"/>
    <xf numFmtId="0" fontId="14" fillId="0" borderId="0" applyProtection="0">
      <alignment horizontal="left" vertical="justify" wrapText="1"/>
    </xf>
    <xf numFmtId="0" fontId="13" fillId="0" borderId="0"/>
    <xf numFmtId="0" fontId="11" fillId="0" borderId="0"/>
    <xf numFmtId="165" fontId="7" fillId="0" borderId="0" applyFont="0" applyFill="0" applyBorder="0" applyAlignment="0" applyProtection="0"/>
    <xf numFmtId="0" fontId="7" fillId="0" borderId="0"/>
    <xf numFmtId="169" fontId="10" fillId="0" borderId="0" applyFill="0" applyBorder="0" applyAlignment="0" applyProtection="0"/>
    <xf numFmtId="0" fontId="1" fillId="0" borderId="0"/>
    <xf numFmtId="0" fontId="7" fillId="0" borderId="0"/>
    <xf numFmtId="0" fontId="12" fillId="0" borderId="0"/>
    <xf numFmtId="0" fontId="10" fillId="0" borderId="0"/>
    <xf numFmtId="170" fontId="16" fillId="0" borderId="0" applyFont="0" applyFill="0" applyBorder="0" applyAlignment="0" applyProtection="0"/>
    <xf numFmtId="171" fontId="16" fillId="0" borderId="0" applyFont="0" applyFill="0" applyBorder="0" applyAlignment="0" applyProtection="0"/>
    <xf numFmtId="0" fontId="17" fillId="3" borderId="0" applyNumberFormat="0" applyBorder="0" applyAlignment="0" applyProtection="0"/>
    <xf numFmtId="0" fontId="18" fillId="0" borderId="9" applyAlignment="0"/>
    <xf numFmtId="0" fontId="18" fillId="0" borderId="9" applyAlignment="0"/>
    <xf numFmtId="0" fontId="18" fillId="0" borderId="9">
      <alignment vertical="top" wrapText="1"/>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0" borderId="0">
      <alignment vertical="top"/>
    </xf>
    <xf numFmtId="0" fontId="22" fillId="0" borderId="0"/>
    <xf numFmtId="0" fontId="23" fillId="4" borderId="0" applyNumberFormat="0" applyBorder="0" applyAlignment="0" applyProtection="0"/>
    <xf numFmtId="0" fontId="11" fillId="0" borderId="0"/>
    <xf numFmtId="0" fontId="7" fillId="0" borderId="0"/>
    <xf numFmtId="0" fontId="1" fillId="0" borderId="0"/>
    <xf numFmtId="9" fontId="11" fillId="0" borderId="0" applyFont="0" applyFill="0" applyBorder="0" applyAlignment="0" applyProtection="0"/>
    <xf numFmtId="4" fontId="24" fillId="0" borderId="0">
      <alignment vertical="top"/>
      <protection hidden="1"/>
    </xf>
    <xf numFmtId="49" fontId="25" fillId="5" borderId="10">
      <alignment horizontal="center" vertical="top" wrapText="1"/>
    </xf>
    <xf numFmtId="0" fontId="26" fillId="6" borderId="0" applyNumberFormat="0" applyBorder="0" applyAlignment="0" applyProtection="0"/>
    <xf numFmtId="0" fontId="7" fillId="0" borderId="0"/>
    <xf numFmtId="172" fontId="21" fillId="0" borderId="0" applyFont="0" applyFill="0" applyBorder="0" applyAlignment="0" applyProtection="0"/>
    <xf numFmtId="40" fontId="21" fillId="0" borderId="0" applyFont="0" applyFill="0" applyBorder="0" applyAlignment="0" applyProtection="0"/>
    <xf numFmtId="0" fontId="27" fillId="2" borderId="0" applyAlignment="0">
      <alignment horizontal="center" vertical="top"/>
    </xf>
    <xf numFmtId="0" fontId="1" fillId="0" borderId="0"/>
    <xf numFmtId="0" fontId="29" fillId="0" borderId="0"/>
    <xf numFmtId="0" fontId="32" fillId="0" borderId="0"/>
    <xf numFmtId="180" fontId="37" fillId="12" borderId="13">
      <alignment horizontal="center" vertical="center" wrapText="1"/>
    </xf>
    <xf numFmtId="180" fontId="37" fillId="13" borderId="13">
      <alignment horizontal="center" vertical="center" wrapText="1"/>
    </xf>
    <xf numFmtId="0" fontId="10" fillId="14"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180" fontId="37" fillId="21" borderId="13">
      <alignment horizontal="center" vertical="center" wrapText="1"/>
    </xf>
    <xf numFmtId="180" fontId="37" fillId="22" borderId="13">
      <alignment horizontal="center" vertical="center" wrapText="1"/>
    </xf>
    <xf numFmtId="0" fontId="10" fillId="18"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24"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37" fillId="8" borderId="13">
      <alignment horizontal="center" vertical="center" wrapText="1"/>
    </xf>
    <xf numFmtId="0" fontId="38" fillId="25" borderId="0" applyNumberFormat="0" applyBorder="0" applyAlignment="0" applyProtection="0"/>
    <xf numFmtId="0" fontId="38" fillId="19"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16" borderId="0" applyNumberFormat="0" applyBorder="0" applyAlignment="0" applyProtection="0"/>
    <xf numFmtId="0" fontId="38" fillId="29" borderId="0" applyNumberFormat="0" applyBorder="0" applyAlignment="0" applyProtection="0"/>
    <xf numFmtId="0" fontId="38" fillId="24" borderId="0" applyNumberFormat="0" applyBorder="0" applyAlignment="0" applyProtection="0"/>
    <xf numFmtId="0" fontId="38" fillId="6"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4" borderId="0" applyNumberFormat="0" applyBorder="0" applyAlignment="0" applyProtection="0"/>
    <xf numFmtId="0" fontId="38" fillId="31" borderId="0" applyNumberFormat="0" applyBorder="0" applyAlignment="0" applyProtection="0"/>
    <xf numFmtId="0" fontId="38" fillId="27" borderId="0" applyNumberFormat="0" applyBorder="0" applyAlignment="0" applyProtection="0"/>
    <xf numFmtId="0" fontId="38" fillId="32" borderId="0" applyNumberFormat="0" applyBorder="0" applyAlignment="0" applyProtection="0"/>
    <xf numFmtId="0" fontId="26" fillId="15" borderId="0" applyNumberFormat="0" applyBorder="0" applyAlignment="0" applyProtection="0"/>
    <xf numFmtId="0" fontId="39" fillId="33" borderId="14" applyNumberFormat="0" applyAlignment="0" applyProtection="0"/>
    <xf numFmtId="0" fontId="40" fillId="34" borderId="15" applyNumberFormat="0" applyAlignment="0" applyProtection="0"/>
    <xf numFmtId="165" fontId="12" fillId="0" borderId="0" applyFont="0" applyFill="0" applyBorder="0" applyAlignment="0" applyProtection="0"/>
    <xf numFmtId="181" fontId="12" fillId="0" borderId="0" applyFont="0" applyFill="0" applyBorder="0" applyAlignment="0" applyProtection="0"/>
    <xf numFmtId="182" fontId="41" fillId="0" borderId="0" applyFill="0" applyBorder="0" applyAlignment="0" applyProtection="0"/>
    <xf numFmtId="37" fontId="11" fillId="0" borderId="0" applyFill="0" applyBorder="0" applyAlignment="0" applyProtection="0"/>
    <xf numFmtId="183" fontId="11" fillId="0" borderId="0" applyFill="0" applyBorder="0" applyAlignment="0" applyProtection="0"/>
    <xf numFmtId="2" fontId="42" fillId="35" borderId="0">
      <protection locked="0"/>
    </xf>
    <xf numFmtId="2" fontId="43" fillId="0" borderId="0">
      <protection locked="0"/>
    </xf>
    <xf numFmtId="0" fontId="43" fillId="0" borderId="0">
      <protection locked="0"/>
    </xf>
    <xf numFmtId="184" fontId="11" fillId="0" borderId="0" applyFill="0" applyBorder="0" applyAlignment="0" applyProtection="0"/>
    <xf numFmtId="185" fontId="44" fillId="0" borderId="0" applyFont="0" applyFill="0" applyBorder="0" applyAlignment="0" applyProtection="0"/>
    <xf numFmtId="186" fontId="44" fillId="0" borderId="0" applyFont="0" applyFill="0" applyBorder="0" applyAlignment="0" applyProtection="0"/>
    <xf numFmtId="2" fontId="45" fillId="0" borderId="0">
      <protection locked="0"/>
    </xf>
    <xf numFmtId="0" fontId="45" fillId="0" borderId="0">
      <alignment horizontal="center"/>
      <protection locked="0"/>
    </xf>
    <xf numFmtId="166" fontId="46" fillId="3" borderId="0" applyNumberFormat="0" applyBorder="0" applyAlignment="0" applyProtection="0"/>
    <xf numFmtId="166" fontId="35" fillId="9" borderId="0" applyNumberFormat="0" applyBorder="0" applyAlignment="0" applyProtection="0"/>
    <xf numFmtId="0" fontId="17" fillId="16" borderId="0" applyNumberFormat="0" applyBorder="0" applyAlignment="0" applyProtection="0"/>
    <xf numFmtId="0" fontId="47" fillId="0" borderId="9" applyAlignment="0"/>
    <xf numFmtId="0" fontId="18" fillId="0" borderId="9" applyAlignment="0"/>
    <xf numFmtId="187" fontId="12" fillId="0" borderId="0" applyFont="0" applyFill="0" applyBorder="0" applyAlignment="0" applyProtection="0"/>
    <xf numFmtId="0" fontId="48" fillId="0" borderId="0" applyNumberFormat="0" applyFill="0" applyBorder="0" applyAlignment="0" applyProtection="0"/>
    <xf numFmtId="2" fontId="11" fillId="0" borderId="0" applyFill="0" applyBorder="0" applyAlignment="0" applyProtection="0"/>
    <xf numFmtId="0" fontId="49" fillId="0" borderId="0" applyNumberFormat="0" applyFill="0" applyBorder="0" applyAlignment="0" applyProtection="0">
      <alignment vertical="top"/>
      <protection locked="0"/>
    </xf>
    <xf numFmtId="4" fontId="11" fillId="0" borderId="0" applyNumberFormat="0"/>
    <xf numFmtId="0" fontId="17" fillId="16" borderId="0" applyNumberFormat="0" applyBorder="0" applyAlignment="0" applyProtection="0"/>
    <xf numFmtId="0" fontId="50" fillId="0" borderId="0">
      <alignment horizontal="center"/>
    </xf>
    <xf numFmtId="0" fontId="51" fillId="0" borderId="16" applyNumberFormat="0" applyFill="0" applyAlignment="0" applyProtection="0"/>
    <xf numFmtId="0" fontId="52" fillId="0" borderId="17" applyNumberFormat="0" applyFill="0" applyAlignment="0" applyProtection="0"/>
    <xf numFmtId="0" fontId="53" fillId="0" borderId="18" applyNumberFormat="0" applyFill="0" applyAlignment="0" applyProtection="0"/>
    <xf numFmtId="0" fontId="53" fillId="0" borderId="0" applyNumberFormat="0" applyFill="0" applyBorder="0" applyAlignment="0" applyProtection="0"/>
    <xf numFmtId="188" fontId="54" fillId="0" borderId="0">
      <protection locked="0"/>
    </xf>
    <xf numFmtId="188" fontId="54" fillId="0" borderId="0">
      <protection locked="0"/>
    </xf>
    <xf numFmtId="0" fontId="55" fillId="0" borderId="0" applyNumberFormat="0" applyFill="0" applyBorder="0" applyAlignment="0" applyProtection="0">
      <alignment vertical="top"/>
      <protection locked="0"/>
    </xf>
    <xf numFmtId="189" fontId="56" fillId="0" borderId="0" applyNumberFormat="0" applyFill="0" applyBorder="0" applyAlignment="0" applyProtection="0">
      <alignment vertical="top"/>
      <protection locked="0"/>
    </xf>
    <xf numFmtId="189" fontId="56" fillId="0" borderId="0" applyNumberFormat="0" applyFill="0" applyBorder="0" applyAlignment="0" applyProtection="0">
      <alignment vertical="top"/>
      <protection locked="0"/>
    </xf>
    <xf numFmtId="189" fontId="56" fillId="0" borderId="0" applyNumberFormat="0" applyFill="0" applyBorder="0" applyAlignment="0" applyProtection="0">
      <alignment vertical="top"/>
      <protection locked="0"/>
    </xf>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4" borderId="14" applyNumberFormat="0" applyAlignment="0" applyProtection="0"/>
    <xf numFmtId="0" fontId="36" fillId="10" borderId="11" applyNumberFormat="0" applyAlignment="0" applyProtection="0"/>
    <xf numFmtId="4" fontId="61" fillId="0" borderId="19">
      <alignment horizontal="left" vertical="center" wrapText="1"/>
    </xf>
    <xf numFmtId="0" fontId="62" fillId="36" borderId="20" applyNumberFormat="0" applyAlignment="0" applyProtection="0"/>
    <xf numFmtId="39" fontId="16" fillId="0" borderId="21">
      <alignment horizontal="right" vertical="top" wrapText="1"/>
    </xf>
    <xf numFmtId="0" fontId="37" fillId="37" borderId="13">
      <alignment horizontal="center" vertical="center" wrapText="1"/>
    </xf>
    <xf numFmtId="3" fontId="63" fillId="0" borderId="0"/>
    <xf numFmtId="0" fontId="64" fillId="0" borderId="22" applyNumberFormat="0" applyFill="0" applyAlignment="0" applyProtection="0"/>
    <xf numFmtId="49" fontId="65" fillId="2" borderId="0" applyFill="0" applyAlignment="0">
      <alignment wrapText="1"/>
    </xf>
    <xf numFmtId="0" fontId="20" fillId="0" borderId="0" applyNumberFormat="0" applyFill="0" applyBorder="0" applyAlignment="0" applyProtection="0"/>
    <xf numFmtId="0" fontId="66" fillId="0" borderId="23" applyNumberFormat="0" applyFill="0" applyAlignment="0" applyProtection="0"/>
    <xf numFmtId="0" fontId="66" fillId="0" borderId="23" applyNumberFormat="0" applyFill="0" applyAlignment="0" applyProtection="0"/>
    <xf numFmtId="0" fontId="67" fillId="0" borderId="24" applyNumberFormat="0" applyFill="0" applyAlignment="0" applyProtection="0"/>
    <xf numFmtId="0" fontId="68" fillId="0" borderId="25" applyNumberFormat="0" applyFill="0" applyAlignment="0" applyProtection="0"/>
    <xf numFmtId="0" fontId="68" fillId="0" borderId="0" applyNumberFormat="0" applyFill="0" applyBorder="0" applyAlignment="0" applyProtection="0"/>
    <xf numFmtId="0" fontId="69" fillId="0" borderId="0"/>
    <xf numFmtId="0" fontId="70" fillId="0" borderId="0" applyBorder="0">
      <alignment vertical="center"/>
    </xf>
    <xf numFmtId="190" fontId="71" fillId="0" borderId="0"/>
    <xf numFmtId="0" fontId="7" fillId="0" borderId="0"/>
    <xf numFmtId="0" fontId="11" fillId="0" borderId="0"/>
    <xf numFmtId="0" fontId="72" fillId="0" borderId="0"/>
    <xf numFmtId="191" fontId="71" fillId="0" borderId="0"/>
    <xf numFmtId="191" fontId="71" fillId="0" borderId="0"/>
    <xf numFmtId="191" fontId="71" fillId="0" borderId="0"/>
    <xf numFmtId="192" fontId="71" fillId="0" borderId="0"/>
    <xf numFmtId="0" fontId="7" fillId="0" borderId="0"/>
    <xf numFmtId="0" fontId="11" fillId="0" borderId="0"/>
    <xf numFmtId="0" fontId="73" fillId="0" borderId="0"/>
    <xf numFmtId="189" fontId="11" fillId="0" borderId="0"/>
    <xf numFmtId="189" fontId="11" fillId="0" borderId="0"/>
    <xf numFmtId="0" fontId="71" fillId="0" borderId="0"/>
    <xf numFmtId="0" fontId="7" fillId="0" borderId="0"/>
    <xf numFmtId="0" fontId="11" fillId="0" borderId="0"/>
    <xf numFmtId="0" fontId="74" fillId="0" borderId="0"/>
    <xf numFmtId="0" fontId="7" fillId="0" borderId="0"/>
    <xf numFmtId="0" fontId="11" fillId="0" borderId="0"/>
    <xf numFmtId="193" fontId="11" fillId="0" borderId="0"/>
    <xf numFmtId="193" fontId="11" fillId="0" borderId="0"/>
    <xf numFmtId="194" fontId="11" fillId="0" borderId="0"/>
    <xf numFmtId="195" fontId="11" fillId="0" borderId="0"/>
    <xf numFmtId="194" fontId="11" fillId="0" borderId="0"/>
    <xf numFmtId="0" fontId="11" fillId="0" borderId="0"/>
    <xf numFmtId="166" fontId="11" fillId="0" borderId="0"/>
    <xf numFmtId="196" fontId="11" fillId="0" borderId="0"/>
    <xf numFmtId="166" fontId="1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1" fillId="0" borderId="0"/>
    <xf numFmtId="190" fontId="75" fillId="0" borderId="0"/>
    <xf numFmtId="0" fontId="1" fillId="0" borderId="0"/>
    <xf numFmtId="0" fontId="11" fillId="0" borderId="0"/>
    <xf numFmtId="197"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7" fillId="0" borderId="0"/>
    <xf numFmtId="0" fontId="71" fillId="0" borderId="0"/>
    <xf numFmtId="0" fontId="1" fillId="0" borderId="0"/>
    <xf numFmtId="0" fontId="11" fillId="0" borderId="0"/>
    <xf numFmtId="0" fontId="1" fillId="0" borderId="0"/>
    <xf numFmtId="0" fontId="1" fillId="0" borderId="0"/>
    <xf numFmtId="189" fontId="1" fillId="0" borderId="0"/>
    <xf numFmtId="189" fontId="1" fillId="0" borderId="0"/>
    <xf numFmtId="0" fontId="12" fillId="0" borderId="0"/>
    <xf numFmtId="0" fontId="76" fillId="0" borderId="0"/>
    <xf numFmtId="0" fontId="11" fillId="0" borderId="0"/>
    <xf numFmtId="0" fontId="77" fillId="4" borderId="0" applyNumberFormat="0" applyBorder="0" applyAlignment="0" applyProtection="0"/>
    <xf numFmtId="0" fontId="11" fillId="0" borderId="0"/>
    <xf numFmtId="0" fontId="11" fillId="0" borderId="0"/>
    <xf numFmtId="198" fontId="78" fillId="0" borderId="0"/>
    <xf numFmtId="0" fontId="11" fillId="0" borderId="0"/>
    <xf numFmtId="0" fontId="11" fillId="0" borderId="0"/>
    <xf numFmtId="0" fontId="10" fillId="0" borderId="0"/>
    <xf numFmtId="199" fontId="79" fillId="0" borderId="0"/>
    <xf numFmtId="172" fontId="41" fillId="0" borderId="0"/>
    <xf numFmtId="0" fontId="5" fillId="20" borderId="26" applyNumberFormat="0" applyFont="0" applyAlignment="0" applyProtection="0"/>
    <xf numFmtId="2" fontId="80" fillId="2" borderId="0"/>
    <xf numFmtId="9" fontId="11" fillId="0" borderId="0" applyFont="0" applyFill="0" applyBorder="0" applyAlignment="0" applyProtection="0"/>
    <xf numFmtId="0" fontId="1" fillId="11" borderId="12" applyNumberFormat="0" applyFont="0" applyAlignment="0" applyProtection="0"/>
    <xf numFmtId="0" fontId="1" fillId="11" borderId="12" applyNumberFormat="0" applyFont="0" applyAlignment="0" applyProtection="0"/>
    <xf numFmtId="0" fontId="64" fillId="0" borderId="0" applyNumberFormat="0" applyFill="0" applyBorder="0" applyAlignment="0" applyProtection="0"/>
    <xf numFmtId="0" fontId="62" fillId="33" borderId="20" applyNumberFormat="0" applyAlignment="0" applyProtection="0"/>
    <xf numFmtId="0" fontId="48" fillId="0" borderId="0" applyNumberFormat="0" applyFill="0" applyBorder="0" applyAlignment="0" applyProtection="0"/>
    <xf numFmtId="0" fontId="38" fillId="38" borderId="0" applyNumberFormat="0" applyBorder="0" applyAlignment="0" applyProtection="0"/>
    <xf numFmtId="0" fontId="38" fillId="32" borderId="0" applyNumberFormat="0" applyBorder="0" applyAlignment="0" applyProtection="0"/>
    <xf numFmtId="0" fontId="38" fillId="39"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9" borderId="0" applyNumberFormat="0" applyBorder="0" applyAlignment="0" applyProtection="0"/>
    <xf numFmtId="0" fontId="81" fillId="0" borderId="27" applyNumberFormat="0" applyFill="0" applyAlignment="0" applyProtection="0"/>
    <xf numFmtId="0" fontId="40" fillId="34" borderId="15" applyNumberFormat="0" applyAlignment="0" applyProtection="0"/>
    <xf numFmtId="180" fontId="37" fillId="40" borderId="13">
      <alignment horizontal="center" vertical="center" wrapText="1"/>
    </xf>
    <xf numFmtId="49" fontId="25" fillId="5" borderId="10">
      <alignment horizontal="center" vertical="top" wrapText="1"/>
    </xf>
    <xf numFmtId="0" fontId="82" fillId="36" borderId="14" applyNumberFormat="0" applyAlignment="0" applyProtection="0"/>
    <xf numFmtId="0" fontId="83" fillId="0" borderId="0"/>
    <xf numFmtId="200" fontId="83" fillId="0" borderId="0"/>
    <xf numFmtId="201" fontId="84" fillId="41" borderId="19">
      <alignment horizontal="right" vertical="top"/>
    </xf>
    <xf numFmtId="4" fontId="85" fillId="42" borderId="0">
      <alignment horizontal="right" vertical="center"/>
      <protection locked="0"/>
    </xf>
    <xf numFmtId="202" fontId="86" fillId="43" borderId="0" applyAlignment="0">
      <alignment horizontal="justify" vertical="top" wrapText="1"/>
    </xf>
    <xf numFmtId="0" fontId="86" fillId="43" borderId="0" applyAlignment="0">
      <alignment horizontal="justify" vertical="top" wrapText="1"/>
    </xf>
    <xf numFmtId="203" fontId="86" fillId="43" borderId="0" applyAlignment="0">
      <alignment horizontal="justify" vertical="top" wrapText="1"/>
    </xf>
    <xf numFmtId="203" fontId="86" fillId="43" borderId="0" applyAlignment="0">
      <alignment horizontal="justify" vertical="top" wrapText="1"/>
    </xf>
    <xf numFmtId="204" fontId="86" fillId="43" borderId="0" applyAlignment="0">
      <alignment horizontal="justify" vertical="top" wrapText="1"/>
    </xf>
    <xf numFmtId="203" fontId="86" fillId="43" borderId="0" applyAlignment="0">
      <alignment horizontal="justify" vertical="top" wrapText="1"/>
    </xf>
    <xf numFmtId="203" fontId="86" fillId="43" borderId="0" applyAlignment="0">
      <alignment horizontal="justify" vertical="top" wrapText="1"/>
    </xf>
    <xf numFmtId="203" fontId="86" fillId="43" borderId="0" applyAlignment="0">
      <alignment horizontal="justify" vertical="top" wrapText="1"/>
    </xf>
    <xf numFmtId="204" fontId="86" fillId="43" borderId="0" applyAlignment="0">
      <alignment horizontal="justify" vertical="top" wrapText="1"/>
    </xf>
    <xf numFmtId="203" fontId="86" fillId="43" borderId="0" applyAlignment="0">
      <alignment horizontal="justify" vertical="top" wrapText="1"/>
    </xf>
    <xf numFmtId="203" fontId="86" fillId="43" borderId="0" applyAlignment="0">
      <alignment horizontal="justify" vertical="top" wrapText="1"/>
    </xf>
    <xf numFmtId="0" fontId="87" fillId="2" borderId="0" applyFill="0">
      <alignment horizontal="justify" vertical="top" wrapText="1"/>
    </xf>
    <xf numFmtId="205" fontId="88" fillId="0" borderId="0"/>
    <xf numFmtId="0" fontId="11" fillId="44" borderId="0"/>
    <xf numFmtId="0" fontId="12" fillId="0" borderId="0"/>
    <xf numFmtId="0" fontId="16" fillId="0" borderId="5">
      <alignment horizontal="left" vertical="top" wrapText="1"/>
    </xf>
    <xf numFmtId="0" fontId="16" fillId="0" borderId="7">
      <alignment horizontal="left" vertical="top" wrapText="1"/>
    </xf>
    <xf numFmtId="0" fontId="89" fillId="0" borderId="0" applyNumberFormat="0" applyFill="0" applyBorder="0" applyAlignment="0" applyProtection="0"/>
    <xf numFmtId="0" fontId="90" fillId="0" borderId="28" applyNumberFormat="0" applyFill="0" applyAlignment="0" applyProtection="0"/>
    <xf numFmtId="16" fontId="91" fillId="0" borderId="0" applyNumberFormat="0" applyFont="0" applyFill="0" applyBorder="0">
      <alignment horizontal="left"/>
    </xf>
    <xf numFmtId="206" fontId="92" fillId="0" borderId="0" applyFont="0" applyFill="0" applyBorder="0" applyAlignment="0" applyProtection="0"/>
    <xf numFmtId="44" fontId="7" fillId="0" borderId="0" applyFont="0" applyFill="0" applyBorder="0" applyAlignment="0" applyProtection="0"/>
    <xf numFmtId="207" fontId="11" fillId="0" borderId="0" applyFont="0" applyFill="0" applyBorder="0" applyAlignment="0" applyProtection="0"/>
    <xf numFmtId="207" fontId="11" fillId="0" borderId="0" applyFont="0" applyFill="0" applyBorder="0" applyAlignment="0" applyProtection="0"/>
    <xf numFmtId="207" fontId="11" fillId="0" borderId="0" applyFont="0" applyFill="0" applyBorder="0" applyAlignment="0" applyProtection="0"/>
    <xf numFmtId="207" fontId="11" fillId="0" borderId="0" applyFont="0" applyFill="0" applyBorder="0" applyAlignment="0" applyProtection="0"/>
    <xf numFmtId="207"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203"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207" fontId="11" fillId="0" borderId="0" applyFont="0" applyFill="0" applyBorder="0" applyAlignment="0" applyProtection="0"/>
    <xf numFmtId="207" fontId="11" fillId="0" borderId="0" applyFont="0" applyFill="0" applyBorder="0" applyAlignment="0" applyProtection="0"/>
    <xf numFmtId="207" fontId="11" fillId="0" borderId="0" applyFont="0" applyFill="0" applyBorder="0" applyAlignment="0" applyProtection="0"/>
    <xf numFmtId="207" fontId="11" fillId="0" borderId="0" applyFont="0" applyFill="0" applyBorder="0" applyAlignment="0" applyProtection="0"/>
    <xf numFmtId="207" fontId="11" fillId="0" borderId="0" applyFont="0" applyFill="0" applyBorder="0" applyAlignment="0" applyProtection="0"/>
    <xf numFmtId="207" fontId="11" fillId="0" borderId="0" applyFont="0" applyFill="0" applyBorder="0" applyAlignment="0" applyProtection="0"/>
    <xf numFmtId="207"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86" fontId="11" fillId="0" borderId="0" applyFont="0" applyFill="0" applyBorder="0" applyAlignment="0" applyProtection="0"/>
    <xf numFmtId="165" fontId="11" fillId="0" borderId="0" applyFont="0" applyFill="0" applyBorder="0" applyAlignment="0" applyProtection="0"/>
    <xf numFmtId="166" fontId="36" fillId="10" borderId="11" applyNumberFormat="0" applyAlignment="0" applyProtection="0"/>
    <xf numFmtId="0" fontId="90" fillId="0" borderId="29" applyNumberFormat="0" applyFill="0" applyAlignment="0" applyProtection="0"/>
    <xf numFmtId="208" fontId="11" fillId="0" borderId="0" applyFont="0" applyFill="0" applyBorder="0" applyAlignment="0" applyProtection="0"/>
    <xf numFmtId="209" fontId="11" fillId="0" borderId="0" applyFont="0" applyFill="0" applyBorder="0" applyAlignment="0" applyProtection="0"/>
    <xf numFmtId="0" fontId="64" fillId="0" borderId="0" applyNumberFormat="0" applyFill="0" applyBorder="0" applyAlignment="0" applyProtection="0"/>
    <xf numFmtId="4" fontId="94" fillId="45" borderId="4">
      <alignment vertical="center" readingOrder="1"/>
      <protection locked="0"/>
    </xf>
    <xf numFmtId="0" fontId="97" fillId="46" borderId="0">
      <alignment horizontal="left" vertical="top" wrapText="1"/>
    </xf>
    <xf numFmtId="0" fontId="98" fillId="42" borderId="0" applyFont="0" applyBorder="0" applyAlignment="0" applyProtection="0">
      <alignment horizontal="left" vertical="top"/>
    </xf>
    <xf numFmtId="0" fontId="103" fillId="2" borderId="0" applyAlignment="0">
      <alignment horizontal="right" vertical="top" wrapText="1"/>
    </xf>
    <xf numFmtId="0" fontId="12" fillId="0" borderId="0"/>
    <xf numFmtId="0" fontId="11" fillId="0" borderId="0"/>
    <xf numFmtId="0" fontId="12" fillId="0" borderId="0"/>
    <xf numFmtId="0" fontId="11" fillId="0" borderId="0"/>
    <xf numFmtId="212" fontId="12" fillId="0" borderId="0" applyFill="0" applyBorder="0" applyAlignment="0" applyProtection="0"/>
    <xf numFmtId="0" fontId="11" fillId="0" borderId="0"/>
    <xf numFmtId="0" fontId="7" fillId="0" borderId="0"/>
    <xf numFmtId="0" fontId="11" fillId="0" borderId="0"/>
    <xf numFmtId="0" fontId="11" fillId="0" borderId="0" applyFill="0" applyBorder="0"/>
    <xf numFmtId="166" fontId="71" fillId="0" borderId="0"/>
  </cellStyleXfs>
  <cellXfs count="388">
    <xf numFmtId="0" fontId="0" fillId="0" borderId="0" xfId="0"/>
    <xf numFmtId="4" fontId="6" fillId="2" borderId="0" xfId="1" applyNumberFormat="1" applyFont="1" applyFill="1" applyBorder="1" applyAlignment="1" applyProtection="1">
      <alignment horizontal="right" vertical="top"/>
    </xf>
    <xf numFmtId="166" fontId="6" fillId="2" borderId="0" xfId="2" applyNumberFormat="1" applyFont="1" applyFill="1" applyBorder="1" applyAlignment="1" applyProtection="1">
      <alignment horizontal="right" vertical="top"/>
    </xf>
    <xf numFmtId="0" fontId="15" fillId="2" borderId="0" xfId="0" applyFont="1" applyFill="1" applyProtection="1"/>
    <xf numFmtId="0" fontId="15" fillId="2" borderId="0" xfId="0" applyFont="1" applyFill="1" applyBorder="1" applyProtection="1"/>
    <xf numFmtId="0" fontId="30" fillId="2" borderId="0" xfId="0" applyFont="1" applyFill="1" applyProtection="1"/>
    <xf numFmtId="0" fontId="27" fillId="2" borderId="0" xfId="36" applyFont="1" applyFill="1" applyAlignment="1"/>
    <xf numFmtId="0" fontId="15" fillId="2" borderId="0" xfId="0" applyFont="1" applyFill="1" applyAlignment="1" applyProtection="1"/>
    <xf numFmtId="0" fontId="31" fillId="2" borderId="0" xfId="0" applyFont="1" applyFill="1" applyProtection="1"/>
    <xf numFmtId="0" fontId="15" fillId="2" borderId="0" xfId="0" applyFont="1" applyFill="1"/>
    <xf numFmtId="0" fontId="15" fillId="2" borderId="0" xfId="0" applyFont="1" applyFill="1" applyBorder="1" applyAlignment="1" applyProtection="1">
      <alignment vertical="center"/>
    </xf>
    <xf numFmtId="0" fontId="15" fillId="2" borderId="0" xfId="0" applyFont="1" applyFill="1" applyAlignment="1" applyProtection="1">
      <alignment vertical="center"/>
    </xf>
    <xf numFmtId="0" fontId="31" fillId="2" borderId="0" xfId="0" applyFont="1" applyFill="1" applyBorder="1" applyProtection="1"/>
    <xf numFmtId="0" fontId="27" fillId="2" borderId="0" xfId="36" applyFont="1" applyFill="1" applyBorder="1" applyAlignment="1"/>
    <xf numFmtId="0" fontId="34" fillId="2" borderId="0" xfId="23" applyFont="1" applyFill="1" applyBorder="1" applyAlignment="1" applyProtection="1">
      <alignment horizontal="right" vertical="top" wrapText="1"/>
    </xf>
    <xf numFmtId="0" fontId="95" fillId="2" borderId="0" xfId="0" applyFont="1" applyFill="1" applyBorder="1" applyProtection="1"/>
    <xf numFmtId="0" fontId="97" fillId="2" borderId="0" xfId="23" applyFont="1" applyFill="1" applyBorder="1" applyAlignment="1" applyProtection="1">
      <alignment horizontal="right" vertical="top" wrapText="1"/>
    </xf>
    <xf numFmtId="177" fontId="97" fillId="2" borderId="0" xfId="0" quotePrefix="1" applyNumberFormat="1" applyFont="1" applyFill="1" applyBorder="1" applyAlignment="1" applyProtection="1">
      <alignment horizontal="center" vertical="top"/>
    </xf>
    <xf numFmtId="0" fontId="97" fillId="2" borderId="0" xfId="0" applyNumberFormat="1" applyFont="1" applyFill="1" applyBorder="1" applyAlignment="1" applyProtection="1">
      <alignment horizontal="left" vertical="center"/>
    </xf>
    <xf numFmtId="0" fontId="97" fillId="2" borderId="0" xfId="0" applyFont="1" applyFill="1" applyBorder="1" applyProtection="1"/>
    <xf numFmtId="175" fontId="98" fillId="2" borderId="0" xfId="0" quotePrefix="1" applyNumberFormat="1" applyFont="1" applyFill="1" applyBorder="1" applyAlignment="1" applyProtection="1">
      <alignment horizontal="center" vertical="top"/>
    </xf>
    <xf numFmtId="0" fontId="93" fillId="2" borderId="0" xfId="0" applyFont="1" applyFill="1" applyProtection="1"/>
    <xf numFmtId="0" fontId="100" fillId="2" borderId="0" xfId="0" applyNumberFormat="1" applyFont="1" applyFill="1" applyBorder="1" applyAlignment="1" applyProtection="1">
      <alignment horizontal="left" vertical="center"/>
    </xf>
    <xf numFmtId="0" fontId="98" fillId="7" borderId="0" xfId="4" applyNumberFormat="1" applyFont="1" applyFill="1" applyBorder="1" applyAlignment="1" applyProtection="1">
      <alignment vertical="center"/>
    </xf>
    <xf numFmtId="0" fontId="97" fillId="2" borderId="0" xfId="0" applyFont="1" applyFill="1" applyBorder="1" applyAlignment="1" applyProtection="1">
      <alignment vertical="center"/>
    </xf>
    <xf numFmtId="0" fontId="97" fillId="2" borderId="0" xfId="0" applyFont="1" applyFill="1" applyBorder="1" applyAlignment="1" applyProtection="1"/>
    <xf numFmtId="0" fontId="97" fillId="2" borderId="0" xfId="0" applyFont="1" applyFill="1" applyProtection="1"/>
    <xf numFmtId="4" fontId="97" fillId="2" borderId="0" xfId="0" applyNumberFormat="1" applyFont="1" applyFill="1" applyBorder="1" applyProtection="1"/>
    <xf numFmtId="0" fontId="97" fillId="2" borderId="0" xfId="0" applyFont="1" applyFill="1" applyBorder="1" applyAlignment="1" applyProtection="1">
      <alignment horizontal="center"/>
    </xf>
    <xf numFmtId="0" fontId="98" fillId="2" borderId="0" xfId="0" applyFont="1" applyFill="1" applyBorder="1" applyAlignment="1" applyProtection="1">
      <alignment horizontal="left" vertical="top"/>
    </xf>
    <xf numFmtId="4" fontId="98" fillId="2" borderId="0" xfId="1" applyNumberFormat="1" applyFont="1" applyFill="1" applyBorder="1" applyAlignment="1" applyProtection="1">
      <alignment horizontal="right" vertical="top"/>
    </xf>
    <xf numFmtId="49" fontId="98" fillId="2" borderId="0" xfId="4" applyNumberFormat="1" applyFont="1" applyFill="1" applyBorder="1" applyAlignment="1" applyProtection="1">
      <alignment horizontal="center"/>
    </xf>
    <xf numFmtId="0" fontId="98" fillId="2" borderId="0" xfId="4" applyNumberFormat="1" applyFont="1" applyFill="1" applyBorder="1" applyAlignment="1" applyProtection="1">
      <alignment vertical="center" wrapText="1"/>
    </xf>
    <xf numFmtId="49" fontId="98" fillId="2" borderId="0" xfId="4" applyNumberFormat="1" applyFont="1" applyFill="1" applyBorder="1" applyAlignment="1" applyProtection="1">
      <alignment horizontal="left"/>
    </xf>
    <xf numFmtId="168" fontId="98" fillId="2" borderId="0" xfId="4" applyNumberFormat="1" applyFont="1" applyFill="1" applyBorder="1" applyAlignment="1" applyProtection="1">
      <alignment horizontal="right"/>
    </xf>
    <xf numFmtId="0" fontId="97" fillId="2" borderId="0" xfId="0" applyFont="1" applyFill="1" applyBorder="1" applyAlignment="1" applyProtection="1">
      <alignment horizontal="center" vertical="top" wrapText="1"/>
    </xf>
    <xf numFmtId="4" fontId="97" fillId="2" borderId="0" xfId="1" applyNumberFormat="1" applyFont="1" applyFill="1" applyBorder="1" applyAlignment="1" applyProtection="1">
      <alignment horizontal="right" vertical="top"/>
    </xf>
    <xf numFmtId="166" fontId="97" fillId="2" borderId="0" xfId="2" applyNumberFormat="1" applyFont="1" applyFill="1" applyBorder="1" applyAlignment="1" applyProtection="1">
      <alignment horizontal="right" vertical="top"/>
    </xf>
    <xf numFmtId="0" fontId="98" fillId="2" borderId="0" xfId="0" applyFont="1" applyFill="1" applyBorder="1" applyAlignment="1" applyProtection="1">
      <alignment horizontal="center" vertical="top"/>
    </xf>
    <xf numFmtId="0" fontId="98" fillId="2" borderId="1" xfId="0" applyFont="1" applyFill="1" applyBorder="1" applyAlignment="1" applyProtection="1">
      <alignment horizontal="center" vertical="top" wrapText="1"/>
    </xf>
    <xf numFmtId="4" fontId="98" fillId="2" borderId="1" xfId="1" applyNumberFormat="1" applyFont="1" applyFill="1" applyBorder="1" applyAlignment="1" applyProtection="1">
      <alignment horizontal="right" vertical="top"/>
    </xf>
    <xf numFmtId="166" fontId="98" fillId="2" borderId="1" xfId="2" applyNumberFormat="1" applyFont="1" applyFill="1" applyBorder="1" applyAlignment="1" applyProtection="1">
      <alignment horizontal="right" vertical="top"/>
    </xf>
    <xf numFmtId="0" fontId="97" fillId="2" borderId="2" xfId="0" applyFont="1" applyFill="1" applyBorder="1" applyAlignment="1" applyProtection="1">
      <alignment horizontal="left" vertical="top" wrapText="1"/>
    </xf>
    <xf numFmtId="0" fontId="97" fillId="2" borderId="2" xfId="0" applyFont="1" applyFill="1" applyBorder="1" applyAlignment="1" applyProtection="1">
      <alignment horizontal="center" vertical="top" wrapText="1"/>
    </xf>
    <xf numFmtId="4" fontId="97" fillId="2" borderId="2" xfId="1" applyNumberFormat="1" applyFont="1" applyFill="1" applyBorder="1" applyAlignment="1" applyProtection="1">
      <alignment horizontal="right" vertical="top"/>
    </xf>
    <xf numFmtId="0" fontId="98" fillId="2" borderId="1" xfId="0" applyFont="1" applyFill="1" applyBorder="1" applyAlignment="1" applyProtection="1">
      <alignment horizontal="center" vertical="center" wrapText="1"/>
    </xf>
    <xf numFmtId="0" fontId="98" fillId="2" borderId="0" xfId="4" applyNumberFormat="1" applyFont="1" applyFill="1" applyBorder="1" applyAlignment="1" applyProtection="1">
      <alignment vertical="top"/>
    </xf>
    <xf numFmtId="4" fontId="97" fillId="2" borderId="0" xfId="0" applyNumberFormat="1" applyFont="1" applyFill="1" applyBorder="1" applyAlignment="1" applyProtection="1">
      <alignment vertical="top"/>
      <protection locked="0"/>
    </xf>
    <xf numFmtId="0" fontId="98" fillId="2" borderId="0" xfId="0" quotePrefix="1" applyFont="1" applyFill="1" applyBorder="1" applyAlignment="1" applyProtection="1">
      <alignment horizontal="left" vertical="top"/>
    </xf>
    <xf numFmtId="4" fontId="97" fillId="2" borderId="0" xfId="0" applyNumberFormat="1" applyFont="1" applyFill="1" applyBorder="1" applyAlignment="1" applyProtection="1">
      <alignment vertical="top" wrapText="1"/>
    </xf>
    <xf numFmtId="0" fontId="98" fillId="2" borderId="0" xfId="0" quotePrefix="1" applyFont="1" applyFill="1" applyBorder="1" applyAlignment="1" applyProtection="1">
      <alignment horizontal="center" vertical="top"/>
    </xf>
    <xf numFmtId="177" fontId="97" fillId="2" borderId="0" xfId="0" quotePrefix="1" applyNumberFormat="1" applyFont="1" applyFill="1" applyBorder="1" applyAlignment="1" applyProtection="1">
      <alignment horizontal="center" vertical="center"/>
    </xf>
    <xf numFmtId="0" fontId="97" fillId="2" borderId="0" xfId="0" applyFont="1" applyFill="1" applyBorder="1" applyAlignment="1" applyProtection="1">
      <alignment horizontal="center" vertical="center" wrapText="1"/>
    </xf>
    <xf numFmtId="166" fontId="97" fillId="2" borderId="0" xfId="2" applyNumberFormat="1" applyFont="1" applyFill="1" applyBorder="1" applyAlignment="1" applyProtection="1">
      <alignment horizontal="right" vertical="center"/>
    </xf>
    <xf numFmtId="0" fontId="98" fillId="2" borderId="0" xfId="36" applyFont="1" applyFill="1" applyBorder="1" applyAlignment="1"/>
    <xf numFmtId="0" fontId="98" fillId="2" borderId="0" xfId="36" quotePrefix="1" applyFont="1" applyFill="1" applyBorder="1" applyAlignment="1">
      <alignment horizontal="center" vertical="top"/>
    </xf>
    <xf numFmtId="0" fontId="98" fillId="2" borderId="0" xfId="36" applyFont="1" applyFill="1" applyBorder="1" applyAlignment="1">
      <alignment horizontal="right" vertical="top" wrapText="1"/>
    </xf>
    <xf numFmtId="0" fontId="98" fillId="2" borderId="0" xfId="36" applyFont="1" applyFill="1" applyBorder="1" applyAlignment="1">
      <alignment vertical="top"/>
    </xf>
    <xf numFmtId="0" fontId="98" fillId="2" borderId="0" xfId="36" applyFont="1" applyFill="1" applyBorder="1" applyAlignment="1">
      <alignment horizontal="right" vertical="top"/>
    </xf>
    <xf numFmtId="0" fontId="98" fillId="2" borderId="1" xfId="0" applyFont="1" applyFill="1" applyBorder="1" applyAlignment="1" applyProtection="1">
      <alignment horizontal="right" vertical="top" wrapText="1"/>
    </xf>
    <xf numFmtId="0" fontId="98" fillId="2" borderId="1" xfId="0" applyFont="1" applyFill="1" applyBorder="1" applyAlignment="1" applyProtection="1">
      <alignment horizontal="left"/>
    </xf>
    <xf numFmtId="0" fontId="98" fillId="2" borderId="1" xfId="0" applyFont="1" applyFill="1" applyBorder="1" applyAlignment="1" applyProtection="1">
      <alignment horizontal="center"/>
    </xf>
    <xf numFmtId="0" fontId="98" fillId="2" borderId="1" xfId="0" applyFont="1" applyFill="1" applyBorder="1" applyAlignment="1" applyProtection="1">
      <alignment horizontal="left" wrapText="1"/>
    </xf>
    <xf numFmtId="0" fontId="98" fillId="2" borderId="1" xfId="0" applyFont="1" applyFill="1" applyBorder="1" applyAlignment="1" applyProtection="1">
      <alignment horizontal="center" wrapText="1"/>
    </xf>
    <xf numFmtId="4" fontId="98" fillId="2" borderId="1" xfId="1" applyNumberFormat="1" applyFont="1" applyFill="1" applyBorder="1" applyAlignment="1" applyProtection="1">
      <alignment horizontal="right"/>
    </xf>
    <xf numFmtId="166" fontId="97" fillId="2" borderId="1" xfId="2" applyNumberFormat="1" applyFont="1" applyFill="1" applyBorder="1" applyAlignment="1" applyProtection="1">
      <alignment horizontal="right"/>
    </xf>
    <xf numFmtId="0" fontId="98" fillId="2" borderId="0" xfId="0" applyFont="1" applyFill="1" applyBorder="1" applyAlignment="1" applyProtection="1">
      <alignment horizontal="center" vertical="top" wrapText="1"/>
    </xf>
    <xf numFmtId="0" fontId="98" fillId="2" borderId="0" xfId="0" applyFont="1" applyFill="1" applyBorder="1" applyAlignment="1" applyProtection="1">
      <alignment vertical="top" wrapText="1"/>
    </xf>
    <xf numFmtId="0" fontId="98" fillId="2" borderId="0" xfId="36" applyFont="1" applyFill="1" applyBorder="1" applyAlignment="1">
      <alignment horizontal="center" vertical="top"/>
    </xf>
    <xf numFmtId="0" fontId="98" fillId="2" borderId="0" xfId="36" applyFont="1" applyFill="1" applyBorder="1" applyAlignment="1">
      <alignment horizontal="left" vertical="top" wrapText="1"/>
    </xf>
    <xf numFmtId="0" fontId="98" fillId="2" borderId="0" xfId="0" applyFont="1" applyFill="1" applyBorder="1" applyAlignment="1" applyProtection="1">
      <alignment horizontal="right" vertical="top" wrapText="1"/>
    </xf>
    <xf numFmtId="0" fontId="98" fillId="2" borderId="0" xfId="36" applyFont="1" applyFill="1" applyBorder="1" applyAlignment="1">
      <alignment horizontal="center" vertical="top" wrapText="1"/>
    </xf>
    <xf numFmtId="166" fontId="97" fillId="2" borderId="1" xfId="2" applyNumberFormat="1" applyFont="1" applyFill="1" applyBorder="1" applyAlignment="1" applyProtection="1">
      <alignment horizontal="right" vertical="top"/>
    </xf>
    <xf numFmtId="174" fontId="98" fillId="2" borderId="1" xfId="0" applyNumberFormat="1" applyFont="1" applyFill="1" applyBorder="1" applyAlignment="1" applyProtection="1">
      <alignment horizontal="center" vertical="top" wrapText="1"/>
    </xf>
    <xf numFmtId="174" fontId="98" fillId="2" borderId="0" xfId="0" applyNumberFormat="1" applyFont="1" applyFill="1" applyBorder="1" applyAlignment="1" applyProtection="1">
      <alignment horizontal="center" vertical="top"/>
    </xf>
    <xf numFmtId="0" fontId="97" fillId="2" borderId="0" xfId="0" applyFont="1" applyFill="1" applyBorder="1" applyAlignment="1" applyProtection="1">
      <alignment wrapText="1"/>
    </xf>
    <xf numFmtId="4" fontId="97" fillId="2" borderId="0" xfId="0" applyNumberFormat="1" applyFont="1" applyFill="1" applyAlignment="1" applyProtection="1">
      <alignment vertical="top"/>
      <protection locked="0"/>
    </xf>
    <xf numFmtId="179" fontId="98" fillId="2" borderId="0" xfId="0" applyNumberFormat="1" applyFont="1" applyFill="1" applyAlignment="1">
      <alignment horizontal="right" vertical="top"/>
    </xf>
    <xf numFmtId="14" fontId="98" fillId="2" borderId="0" xfId="0" quotePrefix="1" applyNumberFormat="1" applyFont="1" applyFill="1" applyBorder="1" applyAlignment="1" applyProtection="1">
      <alignment horizontal="left" vertical="top"/>
    </xf>
    <xf numFmtId="0" fontId="98" fillId="2" borderId="0" xfId="36" applyFont="1" applyFill="1" applyAlignment="1"/>
    <xf numFmtId="0" fontId="98" fillId="2" borderId="0" xfId="36" applyFont="1" applyFill="1" applyAlignment="1">
      <alignment horizontal="left" vertical="top"/>
    </xf>
    <xf numFmtId="0" fontId="98" fillId="2" borderId="0" xfId="36" applyFont="1" applyFill="1" applyAlignment="1">
      <alignment horizontal="left" vertical="top" wrapText="1"/>
    </xf>
    <xf numFmtId="0" fontId="98" fillId="2" borderId="0" xfId="36" applyFont="1" applyFill="1" applyAlignment="1">
      <alignment horizontal="right" vertical="top"/>
    </xf>
    <xf numFmtId="166" fontId="98" fillId="2" borderId="0" xfId="2" applyNumberFormat="1" applyFont="1" applyFill="1" applyBorder="1" applyAlignment="1" applyProtection="1">
      <alignment horizontal="right" vertical="top"/>
    </xf>
    <xf numFmtId="4" fontId="98" fillId="2" borderId="6" xfId="1" applyNumberFormat="1" applyFont="1" applyFill="1" applyBorder="1" applyAlignment="1" applyProtection="1">
      <alignment horizontal="right" vertical="top"/>
    </xf>
    <xf numFmtId="174" fontId="98" fillId="2" borderId="1" xfId="0" quotePrefix="1" applyNumberFormat="1" applyFont="1" applyFill="1" applyBorder="1" applyAlignment="1" applyProtection="1">
      <alignment horizontal="center" vertical="top"/>
    </xf>
    <xf numFmtId="0" fontId="97" fillId="2" borderId="0" xfId="0" applyFont="1" applyFill="1" applyBorder="1" applyAlignment="1" applyProtection="1">
      <alignment horizontal="center" vertical="top"/>
    </xf>
    <xf numFmtId="0" fontId="97" fillId="2" borderId="0" xfId="0" applyNumberFormat="1" applyFont="1" applyFill="1" applyBorder="1" applyAlignment="1" applyProtection="1">
      <alignment vertical="top" wrapText="1"/>
    </xf>
    <xf numFmtId="4" fontId="97" fillId="2" borderId="0" xfId="1" applyNumberFormat="1" applyFont="1" applyFill="1" applyBorder="1" applyAlignment="1" applyProtection="1">
      <alignment horizontal="right" vertical="top"/>
      <protection locked="0"/>
    </xf>
    <xf numFmtId="0" fontId="98" fillId="2" borderId="0" xfId="36" applyFont="1" applyFill="1" applyBorder="1" applyAlignment="1">
      <alignment horizontal="left" vertical="top"/>
    </xf>
    <xf numFmtId="174" fontId="98" fillId="2" borderId="1" xfId="0" quotePrefix="1" applyNumberFormat="1" applyFont="1" applyFill="1" applyBorder="1" applyAlignment="1" applyProtection="1">
      <alignment horizontal="center" vertical="top" wrapText="1"/>
    </xf>
    <xf numFmtId="49" fontId="98" fillId="2" borderId="1" xfId="0" quotePrefix="1" applyNumberFormat="1" applyFont="1" applyFill="1" applyBorder="1" applyAlignment="1" applyProtection="1">
      <alignment horizontal="center" vertical="top"/>
    </xf>
    <xf numFmtId="0" fontId="98" fillId="2" borderId="1" xfId="0" applyFont="1" applyFill="1" applyBorder="1" applyAlignment="1" applyProtection="1">
      <alignment horizontal="right" vertical="center" wrapText="1"/>
    </xf>
    <xf numFmtId="166" fontId="98" fillId="2" borderId="1" xfId="2" applyNumberFormat="1" applyFont="1" applyFill="1" applyBorder="1" applyAlignment="1" applyProtection="1">
      <alignment horizontal="right" vertical="center"/>
    </xf>
    <xf numFmtId="0" fontId="98" fillId="2" borderId="0" xfId="0" quotePrefix="1" applyFont="1" applyFill="1" applyBorder="1" applyAlignment="1" applyProtection="1">
      <alignment horizontal="center" vertical="top" wrapText="1"/>
    </xf>
    <xf numFmtId="0" fontId="98" fillId="2" borderId="0" xfId="0" applyNumberFormat="1" applyFont="1" applyFill="1" applyBorder="1" applyAlignment="1" applyProtection="1">
      <alignment horizontal="left" vertical="top" wrapText="1"/>
    </xf>
    <xf numFmtId="4" fontId="98" fillId="2" borderId="1" xfId="1" applyNumberFormat="1" applyFont="1" applyFill="1" applyBorder="1" applyAlignment="1" applyProtection="1">
      <alignment horizontal="right" vertical="top"/>
      <protection locked="0"/>
    </xf>
    <xf numFmtId="0" fontId="98" fillId="2" borderId="1" xfId="0" applyFont="1" applyFill="1" applyBorder="1" applyAlignment="1" applyProtection="1">
      <alignment horizontal="center" vertical="top"/>
    </xf>
    <xf numFmtId="4" fontId="98" fillId="2" borderId="1" xfId="0" applyNumberFormat="1" applyFont="1" applyFill="1" applyBorder="1" applyAlignment="1" applyProtection="1">
      <alignment horizontal="right" vertical="top"/>
    </xf>
    <xf numFmtId="4" fontId="97" fillId="2" borderId="0" xfId="0" applyNumberFormat="1" applyFont="1" applyFill="1" applyBorder="1" applyAlignment="1" applyProtection="1">
      <alignment horizontal="right" vertical="top"/>
    </xf>
    <xf numFmtId="4" fontId="97" fillId="2" borderId="0" xfId="0" applyNumberFormat="1" applyFont="1" applyFill="1" applyBorder="1" applyAlignment="1" applyProtection="1">
      <alignment horizontal="right" vertical="top"/>
      <protection locked="0"/>
    </xf>
    <xf numFmtId="0" fontId="98" fillId="2" borderId="1" xfId="0" applyFont="1" applyFill="1" applyBorder="1" applyAlignment="1" applyProtection="1">
      <alignment horizontal="center" vertical="center"/>
    </xf>
    <xf numFmtId="4" fontId="98" fillId="2" borderId="1" xfId="0" applyNumberFormat="1" applyFont="1" applyFill="1" applyBorder="1" applyAlignment="1" applyProtection="1">
      <alignment horizontal="right" vertical="center"/>
    </xf>
    <xf numFmtId="0" fontId="97" fillId="2" borderId="0" xfId="0" applyFont="1" applyFill="1"/>
    <xf numFmtId="0" fontId="97" fillId="2" borderId="0" xfId="0" applyFont="1" applyFill="1" applyAlignment="1">
      <alignment horizontal="center"/>
    </xf>
    <xf numFmtId="0" fontId="97" fillId="2" borderId="0" xfId="0" applyFont="1" applyFill="1" applyAlignment="1" applyProtection="1">
      <alignment wrapText="1"/>
    </xf>
    <xf numFmtId="0" fontId="97" fillId="2" borderId="0" xfId="0" applyFont="1" applyFill="1" applyAlignment="1" applyProtection="1"/>
    <xf numFmtId="4" fontId="97" fillId="2" borderId="0" xfId="0" applyNumberFormat="1" applyFont="1" applyFill="1" applyProtection="1"/>
    <xf numFmtId="167" fontId="97" fillId="2" borderId="0" xfId="0" applyNumberFormat="1" applyFont="1" applyFill="1" applyProtection="1"/>
    <xf numFmtId="0" fontId="98" fillId="2" borderId="8" xfId="0" applyFont="1" applyFill="1" applyBorder="1" applyAlignment="1" applyProtection="1">
      <alignment horizontal="left" vertical="top"/>
    </xf>
    <xf numFmtId="0" fontId="98" fillId="2" borderId="8" xfId="0" applyFont="1" applyFill="1" applyBorder="1" applyAlignment="1" applyProtection="1">
      <alignment horizontal="left" vertical="top" wrapText="1"/>
    </xf>
    <xf numFmtId="0" fontId="98" fillId="2" borderId="8" xfId="0" applyFont="1" applyFill="1" applyBorder="1" applyAlignment="1" applyProtection="1">
      <alignment horizontal="center" vertical="top" wrapText="1"/>
    </xf>
    <xf numFmtId="4" fontId="98" fillId="2" borderId="8" xfId="1" applyNumberFormat="1" applyFont="1" applyFill="1" applyBorder="1" applyAlignment="1" applyProtection="1">
      <alignment horizontal="right" vertical="top"/>
    </xf>
    <xf numFmtId="166" fontId="98" fillId="2" borderId="8" xfId="2" applyNumberFormat="1" applyFont="1" applyFill="1" applyBorder="1" applyAlignment="1" applyProtection="1">
      <alignment horizontal="right" vertical="top"/>
    </xf>
    <xf numFmtId="4" fontId="98" fillId="2" borderId="1" xfId="1" applyNumberFormat="1" applyFont="1" applyFill="1" applyBorder="1" applyAlignment="1" applyProtection="1">
      <alignment horizontal="right" vertical="center"/>
    </xf>
    <xf numFmtId="0" fontId="98" fillId="2" borderId="0" xfId="0" applyFont="1" applyFill="1" applyBorder="1" applyAlignment="1" applyProtection="1">
      <alignment horizontal="left" vertical="center" wrapText="1"/>
    </xf>
    <xf numFmtId="0" fontId="98" fillId="2" borderId="0" xfId="0" applyFont="1" applyFill="1" applyBorder="1" applyAlignment="1" applyProtection="1">
      <alignment horizontal="center" vertical="center" wrapText="1"/>
    </xf>
    <xf numFmtId="4" fontId="98" fillId="2" borderId="0" xfId="1" applyNumberFormat="1" applyFont="1" applyFill="1" applyBorder="1" applyAlignment="1" applyProtection="1">
      <alignment horizontal="right" vertical="center"/>
    </xf>
    <xf numFmtId="166" fontId="98" fillId="2" borderId="0" xfId="2" applyNumberFormat="1" applyFont="1" applyFill="1" applyBorder="1" applyAlignment="1" applyProtection="1">
      <alignment horizontal="right" vertical="center"/>
    </xf>
    <xf numFmtId="0" fontId="98" fillId="2" borderId="0" xfId="0" applyFont="1" applyFill="1" applyBorder="1" applyAlignment="1" applyProtection="1">
      <alignment vertical="center" wrapText="1"/>
    </xf>
    <xf numFmtId="0" fontId="98" fillId="2" borderId="0" xfId="36" applyFont="1" applyFill="1" applyAlignment="1">
      <alignment horizontal="center" vertical="top" wrapText="1"/>
    </xf>
    <xf numFmtId="0" fontId="98" fillId="2" borderId="0" xfId="36" applyFont="1" applyFill="1" applyAlignment="1">
      <alignment vertical="top"/>
    </xf>
    <xf numFmtId="0" fontId="98" fillId="2" borderId="0" xfId="0" applyFont="1" applyFill="1" applyAlignment="1">
      <alignment vertical="top"/>
    </xf>
    <xf numFmtId="177" fontId="97" fillId="2" borderId="0" xfId="0" quotePrefix="1" applyNumberFormat="1" applyFont="1" applyFill="1" applyBorder="1" applyAlignment="1" applyProtection="1">
      <alignment horizontal="right" vertical="center"/>
    </xf>
    <xf numFmtId="0" fontId="98" fillId="2" borderId="0" xfId="0" quotePrefix="1" applyFont="1" applyFill="1" applyBorder="1" applyAlignment="1" applyProtection="1">
      <alignment horizontal="center" vertical="center"/>
    </xf>
    <xf numFmtId="4" fontId="97" fillId="2" borderId="0" xfId="0" applyNumberFormat="1" applyFont="1" applyFill="1" applyBorder="1" applyAlignment="1" applyProtection="1">
      <alignment vertical="center" wrapText="1"/>
    </xf>
    <xf numFmtId="4" fontId="97" fillId="2" borderId="0" xfId="0" applyNumberFormat="1" applyFont="1" applyFill="1" applyBorder="1" applyAlignment="1" applyProtection="1">
      <alignment horizontal="right"/>
    </xf>
    <xf numFmtId="0" fontId="104" fillId="2" borderId="0" xfId="36" applyFont="1" applyFill="1" applyAlignment="1"/>
    <xf numFmtId="49" fontId="98" fillId="2" borderId="1" xfId="0" quotePrefix="1" applyNumberFormat="1" applyFont="1" applyFill="1" applyBorder="1" applyAlignment="1" applyProtection="1">
      <alignment horizontal="center" vertical="center"/>
    </xf>
    <xf numFmtId="166" fontId="97" fillId="2" borderId="1" xfId="2" applyNumberFormat="1" applyFont="1" applyFill="1" applyBorder="1" applyAlignment="1" applyProtection="1">
      <alignment horizontal="right" vertical="center"/>
    </xf>
    <xf numFmtId="179" fontId="98" fillId="2" borderId="0" xfId="0" applyNumberFormat="1" applyFont="1" applyFill="1" applyBorder="1" applyAlignment="1">
      <alignment horizontal="right" vertical="center"/>
    </xf>
    <xf numFmtId="16" fontId="98" fillId="2" borderId="1" xfId="0" quotePrefix="1" applyNumberFormat="1" applyFont="1" applyFill="1" applyBorder="1" applyAlignment="1" applyProtection="1">
      <alignment horizontal="center" vertical="center" wrapText="1"/>
    </xf>
    <xf numFmtId="14" fontId="98" fillId="2" borderId="1" xfId="0" applyNumberFormat="1" applyFont="1" applyFill="1" applyBorder="1" applyAlignment="1" applyProtection="1">
      <alignment horizontal="left" vertical="center" wrapText="1"/>
    </xf>
    <xf numFmtId="0" fontId="97" fillId="2" borderId="0" xfId="0" applyFont="1" applyFill="1" applyBorder="1" applyAlignment="1">
      <alignment vertical="top"/>
    </xf>
    <xf numFmtId="0" fontId="97" fillId="2" borderId="0" xfId="301" applyFont="1" applyFill="1" applyBorder="1" applyAlignment="1" applyProtection="1">
      <alignment horizontal="center" vertical="center" wrapText="1"/>
    </xf>
    <xf numFmtId="167" fontId="97" fillId="2" borderId="0" xfId="301" applyNumberFormat="1" applyFont="1" applyFill="1" applyBorder="1" applyAlignment="1" applyProtection="1">
      <alignment horizontal="right" vertical="center"/>
    </xf>
    <xf numFmtId="167" fontId="97" fillId="2" borderId="0" xfId="301" applyNumberFormat="1" applyFont="1" applyFill="1" applyBorder="1" applyAlignment="1" applyProtection="1">
      <alignment horizontal="right" vertical="top"/>
    </xf>
    <xf numFmtId="0" fontId="97" fillId="2" borderId="0" xfId="301" applyFont="1" applyFill="1" applyBorder="1" applyAlignment="1" applyProtection="1">
      <alignment horizontal="center" vertical="top" wrapText="1"/>
    </xf>
    <xf numFmtId="2" fontId="97" fillId="2" borderId="0" xfId="301" applyNumberFormat="1" applyFont="1" applyFill="1" applyBorder="1" applyAlignment="1" applyProtection="1">
      <alignment vertical="center"/>
      <protection locked="0"/>
    </xf>
    <xf numFmtId="0" fontId="97" fillId="2" borderId="0" xfId="23" applyFont="1" applyFill="1" applyAlignment="1">
      <alignment horizontal="right" vertical="top" wrapText="1"/>
    </xf>
    <xf numFmtId="0" fontId="97" fillId="2" borderId="0" xfId="0" applyFont="1" applyFill="1" applyBorder="1"/>
    <xf numFmtId="0" fontId="97" fillId="2" borderId="0" xfId="36" applyFont="1" applyFill="1" applyAlignment="1">
      <alignment horizontal="right" vertical="top"/>
    </xf>
    <xf numFmtId="4" fontId="98" fillId="2" borderId="0" xfId="113" applyNumberFormat="1" applyFont="1" applyFill="1" applyBorder="1" applyAlignment="1">
      <alignment horizontal="center" vertical="center" wrapText="1"/>
    </xf>
    <xf numFmtId="4" fontId="98" fillId="2" borderId="0" xfId="301" applyNumberFormat="1" applyFont="1" applyFill="1" applyBorder="1" applyAlignment="1">
      <alignment horizontal="right" vertical="center" wrapText="1"/>
    </xf>
    <xf numFmtId="4" fontId="98" fillId="2" borderId="0" xfId="113" applyNumberFormat="1" applyFont="1" applyFill="1" applyBorder="1" applyAlignment="1">
      <alignment horizontal="center" wrapText="1"/>
    </xf>
    <xf numFmtId="0" fontId="97" fillId="2" borderId="0" xfId="36" applyFont="1" applyFill="1" applyAlignment="1">
      <alignment horizontal="left" vertical="top" wrapText="1"/>
    </xf>
    <xf numFmtId="0" fontId="98" fillId="2" borderId="0" xfId="301" quotePrefix="1" applyFont="1" applyFill="1" applyBorder="1" applyAlignment="1" applyProtection="1">
      <alignment horizontal="left" vertical="center"/>
    </xf>
    <xf numFmtId="4" fontId="97" fillId="2" borderId="0" xfId="4" applyNumberFormat="1" applyFont="1" applyFill="1" applyBorder="1" applyAlignment="1" applyProtection="1">
      <alignment horizontal="right"/>
    </xf>
    <xf numFmtId="4" fontId="97" fillId="2" borderId="1" xfId="1" applyNumberFormat="1" applyFont="1" applyFill="1" applyBorder="1" applyAlignment="1" applyProtection="1">
      <alignment horizontal="right" vertical="top"/>
    </xf>
    <xf numFmtId="4" fontId="97" fillId="2" borderId="0" xfId="0" applyNumberFormat="1" applyFont="1" applyFill="1" applyBorder="1" applyAlignment="1" applyProtection="1">
      <alignment horizontal="right" vertical="center"/>
    </xf>
    <xf numFmtId="4" fontId="97" fillId="2" borderId="0" xfId="36" applyNumberFormat="1" applyFont="1" applyFill="1" applyBorder="1" applyAlignment="1">
      <alignment horizontal="right" vertical="top"/>
    </xf>
    <xf numFmtId="4" fontId="97" fillId="2" borderId="1" xfId="1" applyNumberFormat="1" applyFont="1" applyFill="1" applyBorder="1" applyAlignment="1" applyProtection="1">
      <alignment horizontal="right" vertical="center"/>
    </xf>
    <xf numFmtId="4" fontId="97" fillId="2" borderId="1" xfId="1" applyNumberFormat="1" applyFont="1" applyFill="1" applyBorder="1" applyAlignment="1" applyProtection="1">
      <alignment horizontal="right"/>
    </xf>
    <xf numFmtId="4" fontId="97" fillId="2" borderId="0" xfId="36" applyNumberFormat="1" applyFont="1" applyFill="1" applyBorder="1" applyAlignment="1">
      <alignment horizontal="right" vertical="top" wrapText="1"/>
    </xf>
    <xf numFmtId="4" fontId="97" fillId="2" borderId="0" xfId="0" applyNumberFormat="1" applyFont="1" applyFill="1" applyAlignment="1">
      <alignment horizontal="right"/>
    </xf>
    <xf numFmtId="4" fontId="98" fillId="2" borderId="0" xfId="36" applyNumberFormat="1" applyFont="1" applyFill="1" applyAlignment="1">
      <alignment horizontal="right" vertical="top" wrapText="1"/>
    </xf>
    <xf numFmtId="4" fontId="97" fillId="2" borderId="0" xfId="0" applyNumberFormat="1" applyFont="1" applyFill="1" applyBorder="1" applyAlignment="1" applyProtection="1">
      <alignment horizontal="right" vertical="top" wrapText="1"/>
    </xf>
    <xf numFmtId="4" fontId="98" fillId="2" borderId="0" xfId="0" applyNumberFormat="1" applyFont="1" applyFill="1" applyBorder="1" applyAlignment="1">
      <alignment horizontal="right" vertical="top"/>
    </xf>
    <xf numFmtId="4" fontId="98" fillId="2" borderId="0" xfId="0" applyNumberFormat="1" applyFont="1" applyFill="1" applyBorder="1" applyAlignment="1" applyProtection="1">
      <alignment horizontal="right"/>
    </xf>
    <xf numFmtId="0" fontId="97" fillId="2" borderId="0" xfId="0" applyFont="1" applyFill="1" applyBorder="1" applyAlignment="1" applyProtection="1">
      <alignment horizontal="right"/>
    </xf>
    <xf numFmtId="0" fontId="97" fillId="2" borderId="0" xfId="36" applyFont="1" applyFill="1" applyBorder="1" applyAlignment="1">
      <alignment horizontal="right" vertical="top"/>
    </xf>
    <xf numFmtId="4" fontId="97" fillId="2" borderId="1" xfId="0" applyNumberFormat="1" applyFont="1" applyFill="1" applyBorder="1" applyAlignment="1" applyProtection="1">
      <alignment horizontal="right" vertical="top"/>
    </xf>
    <xf numFmtId="4" fontId="107" fillId="2" borderId="0" xfId="0" applyNumberFormat="1" applyFont="1" applyFill="1" applyBorder="1" applyAlignment="1" applyProtection="1">
      <alignment horizontal="right" vertical="top"/>
    </xf>
    <xf numFmtId="4" fontId="97" fillId="2" borderId="1" xfId="0" applyNumberFormat="1" applyFont="1" applyFill="1" applyBorder="1" applyAlignment="1" applyProtection="1">
      <alignment horizontal="right" vertical="center"/>
    </xf>
    <xf numFmtId="4" fontId="97" fillId="2" borderId="0" xfId="0" applyNumberFormat="1" applyFont="1" applyFill="1" applyAlignment="1" applyProtection="1">
      <alignment horizontal="right"/>
    </xf>
    <xf numFmtId="210" fontId="97" fillId="2" borderId="0" xfId="0" quotePrefix="1" applyNumberFormat="1" applyFont="1" applyFill="1" applyBorder="1" applyAlignment="1" applyProtection="1">
      <alignment horizontal="right" vertical="center"/>
    </xf>
    <xf numFmtId="0" fontId="98" fillId="2" borderId="1" xfId="0" applyFont="1" applyFill="1" applyBorder="1" applyAlignment="1" applyProtection="1">
      <alignment horizontal="left" vertical="center" wrapText="1"/>
    </xf>
    <xf numFmtId="0" fontId="97" fillId="2" borderId="1" xfId="0" applyFont="1" applyFill="1" applyBorder="1" applyAlignment="1">
      <alignment vertical="center"/>
    </xf>
    <xf numFmtId="0" fontId="98" fillId="2" borderId="1" xfId="0" applyFont="1" applyFill="1" applyBorder="1" applyAlignment="1" applyProtection="1">
      <alignment horizontal="left" vertical="top" wrapText="1"/>
    </xf>
    <xf numFmtId="0" fontId="98" fillId="2" borderId="0" xfId="301" applyFont="1" applyFill="1" applyBorder="1" applyAlignment="1" applyProtection="1">
      <alignment horizontal="left" vertical="top" wrapText="1"/>
    </xf>
    <xf numFmtId="166" fontId="97" fillId="2" borderId="0" xfId="0" applyNumberFormat="1" applyFont="1" applyFill="1" applyBorder="1" applyProtection="1"/>
    <xf numFmtId="0" fontId="98" fillId="2" borderId="0" xfId="301" quotePrefix="1" applyFont="1" applyFill="1" applyBorder="1" applyAlignment="1" applyProtection="1">
      <alignment horizontal="left" vertical="top"/>
    </xf>
    <xf numFmtId="0" fontId="97" fillId="2" borderId="0" xfId="302" quotePrefix="1" applyFont="1" applyFill="1" applyAlignment="1">
      <alignment horizontal="left" vertical="center"/>
    </xf>
    <xf numFmtId="0" fontId="97" fillId="2" borderId="0" xfId="302" applyFont="1" applyFill="1" applyAlignment="1">
      <alignment horizontal="right" vertical="top" wrapText="1"/>
    </xf>
    <xf numFmtId="0" fontId="109" fillId="2" borderId="0" xfId="23" applyFont="1" applyFill="1" applyAlignment="1">
      <alignment horizontal="right" vertical="top" wrapText="1"/>
    </xf>
    <xf numFmtId="0" fontId="97" fillId="2" borderId="0" xfId="0" applyFont="1" applyFill="1" applyAlignment="1">
      <alignment horizontal="left" vertical="top" wrapText="1"/>
    </xf>
    <xf numFmtId="0" fontId="97" fillId="2" borderId="0" xfId="302" quotePrefix="1" applyFont="1" applyFill="1" applyAlignment="1">
      <alignment horizontal="left" vertical="top" wrapText="1"/>
    </xf>
    <xf numFmtId="4" fontId="98" fillId="2" borderId="0" xfId="1" applyNumberFormat="1" applyFont="1" applyFill="1" applyBorder="1" applyAlignment="1" applyProtection="1">
      <alignment vertical="top"/>
    </xf>
    <xf numFmtId="4" fontId="98" fillId="2" borderId="0" xfId="1" applyNumberFormat="1" applyFont="1" applyFill="1" applyBorder="1" applyAlignment="1" applyProtection="1">
      <alignment horizontal="center" vertical="center"/>
    </xf>
    <xf numFmtId="16" fontId="98" fillId="2" borderId="8" xfId="0" quotePrefix="1" applyNumberFormat="1" applyFont="1" applyFill="1" applyBorder="1" applyAlignment="1" applyProtection="1">
      <alignment horizontal="center" vertical="top"/>
    </xf>
    <xf numFmtId="4" fontId="97" fillId="2" borderId="8" xfId="1" applyNumberFormat="1" applyFont="1" applyFill="1" applyBorder="1" applyAlignment="1" applyProtection="1">
      <alignment horizontal="right" vertical="top"/>
    </xf>
    <xf numFmtId="49" fontId="110" fillId="7" borderId="0" xfId="4" quotePrefix="1" applyNumberFormat="1" applyFont="1" applyFill="1" applyBorder="1" applyAlignment="1" applyProtection="1">
      <alignment horizontal="center" vertical="center"/>
    </xf>
    <xf numFmtId="0" fontId="110" fillId="7" borderId="0" xfId="4" applyNumberFormat="1" applyFont="1" applyFill="1" applyBorder="1" applyAlignment="1" applyProtection="1">
      <alignment vertical="center" wrapText="1"/>
    </xf>
    <xf numFmtId="4" fontId="110" fillId="2" borderId="0" xfId="1" applyNumberFormat="1" applyFont="1" applyFill="1" applyBorder="1" applyAlignment="1" applyProtection="1">
      <alignment vertical="top"/>
    </xf>
    <xf numFmtId="4" fontId="96" fillId="2" borderId="0" xfId="1" applyNumberFormat="1" applyFont="1" applyFill="1" applyBorder="1" applyAlignment="1" applyProtection="1">
      <alignment horizontal="right" vertical="top"/>
    </xf>
    <xf numFmtId="4" fontId="110" fillId="2" borderId="0" xfId="1" applyNumberFormat="1" applyFont="1" applyFill="1" applyBorder="1" applyAlignment="1" applyProtection="1">
      <alignment horizontal="center" vertical="center"/>
    </xf>
    <xf numFmtId="0" fontId="30" fillId="2" borderId="0" xfId="0" applyFont="1" applyFill="1" applyBorder="1" applyProtection="1"/>
    <xf numFmtId="0" fontId="111" fillId="2" borderId="0" xfId="0" applyFont="1" applyFill="1" applyBorder="1" applyProtection="1"/>
    <xf numFmtId="173" fontId="111" fillId="2" borderId="0" xfId="0" quotePrefix="1" applyNumberFormat="1" applyFont="1" applyFill="1" applyBorder="1" applyAlignment="1" applyProtection="1">
      <alignment horizontal="center" vertical="top"/>
    </xf>
    <xf numFmtId="0" fontId="111" fillId="2" borderId="0" xfId="0" applyFont="1" applyFill="1" applyBorder="1" applyAlignment="1" applyProtection="1">
      <alignment horizontal="right" vertical="top" wrapText="1"/>
    </xf>
    <xf numFmtId="0" fontId="111" fillId="2" borderId="0" xfId="0" applyFont="1" applyFill="1" applyBorder="1" applyAlignment="1" applyProtection="1">
      <alignment horizontal="center" vertical="top" wrapText="1"/>
    </xf>
    <xf numFmtId="4" fontId="111" fillId="2" borderId="0" xfId="1" applyNumberFormat="1" applyFont="1" applyFill="1" applyBorder="1" applyAlignment="1" applyProtection="1">
      <alignment horizontal="right" vertical="top"/>
    </xf>
    <xf numFmtId="4" fontId="111" fillId="2" borderId="0" xfId="0" applyNumberFormat="1" applyFont="1" applyFill="1" applyBorder="1" applyAlignment="1" applyProtection="1">
      <alignment vertical="top"/>
      <protection locked="0"/>
    </xf>
    <xf numFmtId="166" fontId="111" fillId="2" borderId="0" xfId="2" applyNumberFormat="1" applyFont="1" applyFill="1" applyBorder="1" applyAlignment="1" applyProtection="1">
      <alignment horizontal="right" vertical="top"/>
    </xf>
    <xf numFmtId="0" fontId="33" fillId="2" borderId="0" xfId="0" applyFont="1" applyFill="1" applyProtection="1"/>
    <xf numFmtId="0" fontId="97" fillId="2" borderId="1" xfId="0" applyFont="1" applyFill="1" applyBorder="1" applyAlignment="1">
      <alignment vertical="top"/>
    </xf>
    <xf numFmtId="0" fontId="98" fillId="2" borderId="0" xfId="0" applyFont="1" applyFill="1" applyBorder="1" applyAlignment="1" applyProtection="1">
      <alignment vertical="top"/>
    </xf>
    <xf numFmtId="49" fontId="98" fillId="2" borderId="0" xfId="0" applyNumberFormat="1" applyFont="1" applyFill="1" applyBorder="1" applyAlignment="1" applyProtection="1">
      <alignment vertical="center"/>
    </xf>
    <xf numFmtId="16" fontId="98" fillId="2" borderId="1" xfId="0" applyNumberFormat="1" applyFont="1" applyFill="1" applyBorder="1" applyAlignment="1" applyProtection="1">
      <alignment vertical="center"/>
    </xf>
    <xf numFmtId="16" fontId="98" fillId="2" borderId="0" xfId="0" applyNumberFormat="1" applyFont="1" applyFill="1" applyBorder="1" applyAlignment="1" applyProtection="1">
      <alignment vertical="center"/>
    </xf>
    <xf numFmtId="176" fontId="98" fillId="2" borderId="0" xfId="0" applyNumberFormat="1" applyFont="1" applyFill="1" applyAlignment="1">
      <alignment vertical="top"/>
    </xf>
    <xf numFmtId="177" fontId="97" fillId="2" borderId="0" xfId="0" quotePrefix="1" applyNumberFormat="1" applyFont="1" applyFill="1" applyBorder="1" applyAlignment="1" applyProtection="1">
      <alignment vertical="top"/>
    </xf>
    <xf numFmtId="14" fontId="98" fillId="2" borderId="0" xfId="0" quotePrefix="1" applyNumberFormat="1" applyFont="1" applyFill="1" applyBorder="1" applyAlignment="1" applyProtection="1">
      <alignment vertical="top"/>
    </xf>
    <xf numFmtId="0" fontId="98" fillId="2" borderId="0" xfId="0" quotePrefix="1" applyFont="1" applyFill="1" applyBorder="1" applyAlignment="1" applyProtection="1">
      <alignment vertical="top"/>
    </xf>
    <xf numFmtId="177" fontId="97" fillId="2" borderId="0" xfId="0" quotePrefix="1" applyNumberFormat="1" applyFont="1" applyFill="1" applyBorder="1" applyAlignment="1" applyProtection="1">
      <alignment vertical="center"/>
    </xf>
    <xf numFmtId="16" fontId="98" fillId="2" borderId="1" xfId="0" applyNumberFormat="1" applyFont="1" applyFill="1" applyBorder="1" applyAlignment="1" applyProtection="1">
      <alignment vertical="center" wrapText="1"/>
    </xf>
    <xf numFmtId="0" fontId="98" fillId="2" borderId="2" xfId="0" applyFont="1" applyFill="1" applyBorder="1" applyAlignment="1" applyProtection="1">
      <alignment vertical="top"/>
    </xf>
    <xf numFmtId="16" fontId="98" fillId="2" borderId="1" xfId="0" applyNumberFormat="1" applyFont="1" applyFill="1" applyBorder="1" applyAlignment="1" applyProtection="1">
      <alignment vertical="top"/>
    </xf>
    <xf numFmtId="14" fontId="98" fillId="2" borderId="1" xfId="0" applyNumberFormat="1" applyFont="1" applyFill="1" applyBorder="1" applyAlignment="1" applyProtection="1">
      <alignment vertical="top" wrapText="1"/>
    </xf>
    <xf numFmtId="16" fontId="98" fillId="2" borderId="0" xfId="0" applyNumberFormat="1" applyFont="1" applyFill="1" applyBorder="1" applyAlignment="1" applyProtection="1">
      <alignment vertical="top"/>
    </xf>
    <xf numFmtId="178" fontId="98" fillId="2" borderId="0" xfId="0" applyNumberFormat="1" applyFont="1" applyFill="1" applyBorder="1" applyAlignment="1" applyProtection="1">
      <alignment vertical="top"/>
    </xf>
    <xf numFmtId="16" fontId="98" fillId="2" borderId="1" xfId="0" applyNumberFormat="1" applyFont="1" applyFill="1" applyBorder="1" applyAlignment="1" applyProtection="1">
      <alignment vertical="top" wrapText="1"/>
    </xf>
    <xf numFmtId="16" fontId="98" fillId="2" borderId="1" xfId="0" quotePrefix="1" applyNumberFormat="1" applyFont="1" applyFill="1" applyBorder="1" applyAlignment="1" applyProtection="1">
      <alignment vertical="center"/>
    </xf>
    <xf numFmtId="0" fontId="97" fillId="2" borderId="0" xfId="0" applyFont="1" applyFill="1" applyAlignment="1" applyProtection="1">
      <alignment horizontal="right"/>
    </xf>
    <xf numFmtId="0" fontId="98" fillId="2" borderId="0" xfId="0" applyFont="1" applyFill="1" applyBorder="1" applyAlignment="1" applyProtection="1">
      <alignment horizontal="right" vertical="top"/>
    </xf>
    <xf numFmtId="0" fontId="98" fillId="2" borderId="1" xfId="0" applyFont="1" applyFill="1" applyBorder="1" applyAlignment="1" applyProtection="1">
      <alignment horizontal="right" vertical="center"/>
    </xf>
    <xf numFmtId="0" fontId="98" fillId="2" borderId="0" xfId="0" applyFont="1" applyFill="1" applyBorder="1" applyAlignment="1" applyProtection="1">
      <alignment horizontal="right" vertical="center"/>
    </xf>
    <xf numFmtId="0" fontId="98" fillId="2" borderId="0" xfId="36" applyFont="1" applyFill="1" applyAlignment="1">
      <alignment horizontal="right"/>
    </xf>
    <xf numFmtId="0" fontId="97" fillId="2" borderId="0" xfId="0" applyFont="1" applyFill="1" applyAlignment="1" applyProtection="1">
      <alignment horizontal="right" vertical="center"/>
    </xf>
    <xf numFmtId="0" fontId="98" fillId="2" borderId="2" xfId="0" applyFont="1" applyFill="1" applyBorder="1" applyAlignment="1" applyProtection="1">
      <alignment horizontal="right" vertical="top"/>
    </xf>
    <xf numFmtId="0" fontId="98" fillId="2" borderId="1" xfId="0" applyFont="1" applyFill="1" applyBorder="1" applyAlignment="1" applyProtection="1">
      <alignment horizontal="right" vertical="top"/>
    </xf>
    <xf numFmtId="0" fontId="98" fillId="2" borderId="6" xfId="0" applyFont="1" applyFill="1" applyBorder="1" applyAlignment="1" applyProtection="1">
      <alignment horizontal="right" vertical="top"/>
    </xf>
    <xf numFmtId="0" fontId="97" fillId="2" borderId="0" xfId="301" applyFont="1" applyFill="1" applyBorder="1" applyAlignment="1" applyProtection="1">
      <alignment vertical="center"/>
      <protection locked="0"/>
    </xf>
    <xf numFmtId="0" fontId="98" fillId="2" borderId="0" xfId="0" applyFont="1" applyFill="1" applyAlignment="1">
      <alignment horizontal="left" vertical="top" wrapText="1"/>
    </xf>
    <xf numFmtId="0" fontId="97" fillId="2" borderId="0" xfId="0" applyFont="1" applyFill="1" applyBorder="1" applyAlignment="1" applyProtection="1">
      <alignment horizontal="left" vertical="center" wrapText="1"/>
    </xf>
    <xf numFmtId="0" fontId="105" fillId="2" borderId="0" xfId="0" applyNumberFormat="1" applyFont="1" applyFill="1" applyBorder="1" applyAlignment="1" applyProtection="1">
      <alignment horizontal="left" vertical="top" wrapText="1"/>
    </xf>
    <xf numFmtId="2" fontId="98" fillId="2" borderId="0" xfId="301" applyNumberFormat="1" applyFont="1" applyFill="1" applyBorder="1" applyAlignment="1">
      <alignment horizontal="right" vertical="center" wrapText="1"/>
    </xf>
    <xf numFmtId="49" fontId="4" fillId="2" borderId="4" xfId="303" applyNumberFormat="1" applyFont="1" applyFill="1" applyBorder="1" applyAlignment="1" applyProtection="1">
      <alignment horizontal="justify" vertical="top"/>
      <protection hidden="1"/>
    </xf>
    <xf numFmtId="0" fontId="98" fillId="2" borderId="30" xfId="0" applyFont="1" applyFill="1" applyBorder="1" applyAlignment="1" applyProtection="1">
      <alignment horizontal="right" vertical="top" wrapText="1"/>
    </xf>
    <xf numFmtId="0" fontId="98" fillId="2" borderId="30" xfId="0" applyFont="1" applyFill="1" applyBorder="1" applyAlignment="1" applyProtection="1">
      <alignment vertical="top" wrapText="1"/>
    </xf>
    <xf numFmtId="0" fontId="98" fillId="2" borderId="30" xfId="0" applyFont="1" applyFill="1" applyBorder="1" applyAlignment="1" applyProtection="1">
      <alignment horizontal="left" vertical="top" wrapText="1"/>
    </xf>
    <xf numFmtId="0" fontId="98" fillId="2" borderId="30" xfId="0" applyFont="1" applyFill="1" applyBorder="1" applyAlignment="1" applyProtection="1">
      <alignment horizontal="center" vertical="top" wrapText="1"/>
    </xf>
    <xf numFmtId="4" fontId="98" fillId="2" borderId="30" xfId="1" applyNumberFormat="1" applyFont="1" applyFill="1" applyBorder="1" applyAlignment="1" applyProtection="1">
      <alignment horizontal="right" vertical="top"/>
    </xf>
    <xf numFmtId="166" fontId="98" fillId="2" borderId="30" xfId="2" applyNumberFormat="1" applyFont="1" applyFill="1" applyBorder="1" applyAlignment="1" applyProtection="1">
      <alignment horizontal="right" vertical="top"/>
    </xf>
    <xf numFmtId="0" fontId="31" fillId="2" borderId="30" xfId="0" applyFont="1" applyFill="1" applyBorder="1" applyProtection="1"/>
    <xf numFmtId="4" fontId="117" fillId="0" borderId="0" xfId="311" applyNumberFormat="1" applyFont="1" applyFill="1" applyBorder="1" applyAlignment="1">
      <alignment horizontal="left" vertical="top"/>
    </xf>
    <xf numFmtId="4" fontId="117" fillId="0" borderId="0" xfId="311" applyNumberFormat="1" applyFont="1" applyFill="1" applyBorder="1" applyAlignment="1">
      <alignment horizontal="left" vertical="top" wrapText="1"/>
    </xf>
    <xf numFmtId="2" fontId="117" fillId="0" borderId="0" xfId="311" applyNumberFormat="1" applyFont="1" applyFill="1" applyBorder="1" applyAlignment="1">
      <alignment horizontal="left" vertical="top" wrapText="1"/>
    </xf>
    <xf numFmtId="4" fontId="117" fillId="0" borderId="0" xfId="311" applyNumberFormat="1" applyFont="1" applyFill="1" applyBorder="1" applyAlignment="1">
      <alignment horizontal="left"/>
    </xf>
    <xf numFmtId="0" fontId="11" fillId="0" borderId="0" xfId="160"/>
    <xf numFmtId="0" fontId="28" fillId="0" borderId="0" xfId="311" applyFont="1" applyFill="1" applyBorder="1" applyAlignment="1">
      <alignment vertical="top" wrapText="1"/>
    </xf>
    <xf numFmtId="4" fontId="28" fillId="0" borderId="0" xfId="311" applyNumberFormat="1" applyFont="1" applyFill="1" applyBorder="1" applyAlignment="1">
      <alignment horizontal="right"/>
    </xf>
    <xf numFmtId="0" fontId="28" fillId="0" borderId="2" xfId="311" applyFont="1" applyFill="1" applyBorder="1" applyAlignment="1">
      <alignment vertical="top" wrapText="1"/>
    </xf>
    <xf numFmtId="4" fontId="28" fillId="0" borderId="2" xfId="311" applyNumberFormat="1" applyFont="1" applyFill="1" applyBorder="1" applyAlignment="1">
      <alignment horizontal="right"/>
    </xf>
    <xf numFmtId="49" fontId="116" fillId="0" borderId="0" xfId="312" applyNumberFormat="1" applyFont="1"/>
    <xf numFmtId="2" fontId="116" fillId="0" borderId="0" xfId="312" applyNumberFormat="1" applyFont="1" applyAlignment="1">
      <alignment horizontal="left" vertical="top"/>
    </xf>
    <xf numFmtId="213" fontId="115" fillId="0" borderId="0" xfId="312" applyNumberFormat="1" applyFont="1"/>
    <xf numFmtId="213" fontId="118" fillId="0" borderId="0" xfId="312" applyNumberFormat="1" applyFont="1"/>
    <xf numFmtId="2" fontId="116" fillId="0" borderId="0" xfId="312" applyNumberFormat="1" applyFont="1" applyAlignment="1">
      <alignment horizontal="left" vertical="center"/>
    </xf>
    <xf numFmtId="213" fontId="115" fillId="0" borderId="3" xfId="312" applyNumberFormat="1" applyFont="1" applyBorder="1" applyAlignment="1">
      <alignment vertical="center"/>
    </xf>
    <xf numFmtId="166" fontId="115" fillId="0" borderId="3" xfId="312" applyFont="1" applyBorder="1" applyAlignment="1">
      <alignment vertical="center"/>
    </xf>
    <xf numFmtId="213" fontId="118" fillId="0" borderId="0" xfId="312" applyNumberFormat="1" applyFont="1" applyAlignment="1">
      <alignment vertical="center"/>
    </xf>
    <xf numFmtId="213" fontId="115" fillId="0" borderId="0" xfId="312" applyNumberFormat="1" applyFont="1" applyAlignment="1">
      <alignment vertical="center"/>
    </xf>
    <xf numFmtId="49" fontId="115" fillId="0" borderId="0" xfId="312" applyNumberFormat="1" applyFont="1"/>
    <xf numFmtId="9" fontId="115" fillId="0" borderId="0" xfId="312" applyNumberFormat="1" applyFont="1" applyAlignment="1">
      <alignment horizontal="center" vertical="center"/>
    </xf>
    <xf numFmtId="166" fontId="115" fillId="0" borderId="0" xfId="312" applyFont="1"/>
    <xf numFmtId="166" fontId="115" fillId="0" borderId="8" xfId="312" applyFont="1" applyBorder="1" applyAlignment="1">
      <alignment vertical="center"/>
    </xf>
    <xf numFmtId="2" fontId="8" fillId="2" borderId="0" xfId="303" applyNumberFormat="1" applyFont="1" applyFill="1" applyAlignment="1">
      <alignment vertical="top"/>
    </xf>
    <xf numFmtId="49" fontId="9" fillId="2" borderId="4" xfId="303" applyNumberFormat="1" applyFont="1" applyFill="1" applyBorder="1" applyAlignment="1">
      <alignment horizontal="right" vertical="top" indent="1"/>
    </xf>
    <xf numFmtId="49" fontId="2" fillId="2" borderId="4" xfId="303" applyNumberFormat="1" applyFont="1" applyFill="1" applyBorder="1" applyAlignment="1" applyProtection="1">
      <alignment horizontal="justify" vertical="top"/>
      <protection hidden="1"/>
    </xf>
    <xf numFmtId="4" fontId="9" fillId="2" borderId="4" xfId="303" applyNumberFormat="1" applyFont="1" applyFill="1" applyBorder="1" applyAlignment="1">
      <alignment horizontal="right" vertical="top"/>
    </xf>
    <xf numFmtId="211" fontId="9" fillId="2" borderId="4" xfId="303" applyNumberFormat="1" applyFont="1" applyFill="1" applyBorder="1" applyAlignment="1">
      <alignment horizontal="right" vertical="top" indent="1"/>
    </xf>
    <xf numFmtId="0" fontId="9" fillId="2" borderId="4" xfId="303" applyFont="1" applyFill="1" applyBorder="1" applyAlignment="1">
      <alignment horizontal="justify" vertical="top"/>
    </xf>
    <xf numFmtId="4" fontId="9" fillId="2" borderId="4" xfId="303" applyNumberFormat="1" applyFont="1" applyFill="1" applyBorder="1" applyAlignment="1" applyProtection="1">
      <alignment horizontal="right" vertical="top"/>
      <protection locked="0"/>
    </xf>
    <xf numFmtId="211" fontId="8" fillId="2" borderId="2" xfId="303" applyNumberFormat="1" applyFont="1" applyFill="1" applyBorder="1" applyAlignment="1">
      <alignment horizontal="right" vertical="top" indent="1"/>
    </xf>
    <xf numFmtId="0" fontId="3" fillId="2" borderId="2" xfId="185" applyNumberFormat="1" applyFont="1" applyFill="1" applyBorder="1" applyAlignment="1">
      <alignment horizontal="justify" vertical="top"/>
    </xf>
    <xf numFmtId="0" fontId="11" fillId="0" borderId="2" xfId="160" applyBorder="1"/>
    <xf numFmtId="4" fontId="11" fillId="0" borderId="2" xfId="160" applyNumberFormat="1" applyBorder="1"/>
    <xf numFmtId="211" fontId="9" fillId="2" borderId="2" xfId="303" applyNumberFormat="1" applyFont="1" applyFill="1" applyBorder="1" applyAlignment="1">
      <alignment horizontal="right" vertical="center" indent="1"/>
    </xf>
    <xf numFmtId="0" fontId="9" fillId="2" borderId="2" xfId="303" applyFont="1" applyFill="1" applyBorder="1" applyAlignment="1">
      <alignment horizontal="justify" vertical="center"/>
    </xf>
    <xf numFmtId="214" fontId="9" fillId="2" borderId="2" xfId="303" applyNumberFormat="1" applyFont="1" applyFill="1" applyBorder="1" applyAlignment="1">
      <alignment horizontal="right" vertical="center" indent="1"/>
    </xf>
    <xf numFmtId="49" fontId="9" fillId="2" borderId="4" xfId="303" applyNumberFormat="1" applyFont="1" applyFill="1" applyBorder="1" applyAlignment="1" applyProtection="1">
      <alignment horizontal="center" vertical="top"/>
      <protection hidden="1"/>
    </xf>
    <xf numFmtId="0" fontId="11" fillId="0" borderId="30" xfId="304" applyBorder="1"/>
    <xf numFmtId="0" fontId="114" fillId="0" borderId="30" xfId="310" applyFont="1" applyBorder="1" applyAlignment="1">
      <alignment horizontal="justify"/>
    </xf>
    <xf numFmtId="4" fontId="114" fillId="0" borderId="30" xfId="310" applyNumberFormat="1" applyFont="1" applyBorder="1" applyAlignment="1">
      <alignment horizontal="right"/>
    </xf>
    <xf numFmtId="0" fontId="98" fillId="2" borderId="30" xfId="0" applyFont="1" applyFill="1" applyBorder="1" applyAlignment="1" applyProtection="1">
      <alignment horizontal="left" vertical="top"/>
    </xf>
    <xf numFmtId="0" fontId="98" fillId="2" borderId="30" xfId="0" applyFont="1" applyFill="1" applyBorder="1" applyAlignment="1" applyProtection="1">
      <alignment horizontal="center" vertical="top"/>
    </xf>
    <xf numFmtId="0" fontId="97" fillId="2" borderId="30" xfId="0" applyFont="1" applyFill="1" applyBorder="1" applyAlignment="1" applyProtection="1">
      <alignment horizontal="left" vertical="top" wrapText="1"/>
    </xf>
    <xf numFmtId="166" fontId="97" fillId="2" borderId="30" xfId="2" applyNumberFormat="1" applyFont="1" applyFill="1" applyBorder="1" applyAlignment="1" applyProtection="1">
      <alignment horizontal="right" vertical="top"/>
    </xf>
    <xf numFmtId="4" fontId="97" fillId="2" borderId="30" xfId="2" applyNumberFormat="1" applyFont="1" applyFill="1" applyBorder="1" applyAlignment="1" applyProtection="1">
      <alignment horizontal="right" vertical="top"/>
    </xf>
    <xf numFmtId="0" fontId="99" fillId="2" borderId="0" xfId="0" applyNumberFormat="1" applyFont="1" applyFill="1" applyBorder="1" applyAlignment="1" applyProtection="1">
      <alignment horizontal="left" vertical="top" wrapText="1"/>
    </xf>
    <xf numFmtId="0" fontId="98" fillId="2" borderId="0" xfId="0" applyFont="1" applyFill="1" applyBorder="1" applyAlignment="1" applyProtection="1">
      <alignment horizontal="left" vertical="top" wrapText="1"/>
    </xf>
    <xf numFmtId="0" fontId="98" fillId="2" borderId="0" xfId="0" applyFont="1" applyFill="1" applyAlignment="1" applyProtection="1">
      <alignment horizontal="left" vertical="top" wrapText="1"/>
    </xf>
    <xf numFmtId="0" fontId="97" fillId="2" borderId="0" xfId="302" quotePrefix="1" applyFont="1" applyFill="1" applyAlignment="1">
      <alignment horizontal="left" vertical="center" wrapText="1"/>
    </xf>
    <xf numFmtId="0" fontId="97" fillId="2" borderId="0" xfId="0" applyFont="1" applyFill="1" applyAlignment="1" applyProtection="1">
      <alignment horizontal="left" vertical="top" wrapText="1"/>
    </xf>
    <xf numFmtId="49" fontId="116" fillId="0" borderId="8" xfId="312" applyNumberFormat="1" applyFont="1" applyBorder="1" applyAlignment="1">
      <alignment vertical="center"/>
    </xf>
    <xf numFmtId="49" fontId="116" fillId="0" borderId="3" xfId="312" applyNumberFormat="1" applyFont="1" applyBorder="1" applyAlignment="1">
      <alignment vertical="center"/>
    </xf>
    <xf numFmtId="0" fontId="11" fillId="0" borderId="0" xfId="304" applyFont="1"/>
    <xf numFmtId="0" fontId="11" fillId="0" borderId="0" xfId="311" applyFont="1" applyFill="1" applyBorder="1" applyAlignment="1">
      <alignment vertical="top" wrapText="1"/>
    </xf>
    <xf numFmtId="0" fontId="11" fillId="0" borderId="0" xfId="160" applyFont="1" applyAlignment="1">
      <alignment horizontal="left"/>
    </xf>
    <xf numFmtId="0" fontId="11" fillId="0" borderId="0" xfId="311" applyFont="1" applyFill="1" applyBorder="1" applyAlignment="1">
      <alignment wrapText="1"/>
    </xf>
    <xf numFmtId="0" fontId="11" fillId="0" borderId="0" xfId="160" applyFont="1"/>
    <xf numFmtId="0" fontId="117" fillId="0" borderId="0" xfId="160" applyFont="1" applyAlignment="1">
      <alignment horizontal="left"/>
    </xf>
    <xf numFmtId="2" fontId="117" fillId="0" borderId="0" xfId="312" applyNumberFormat="1" applyFont="1" applyAlignment="1">
      <alignment horizontal="left" vertical="top"/>
    </xf>
    <xf numFmtId="213" fontId="11" fillId="0" borderId="0" xfId="312" applyNumberFormat="1" applyFont="1"/>
    <xf numFmtId="49" fontId="11" fillId="0" borderId="0" xfId="312" applyNumberFormat="1" applyFont="1"/>
    <xf numFmtId="0" fontId="115" fillId="0" borderId="0" xfId="160" applyFont="1"/>
    <xf numFmtId="0" fontId="116" fillId="0" borderId="0" xfId="310" applyFont="1" applyAlignment="1">
      <alignment vertical="center"/>
    </xf>
    <xf numFmtId="4" fontId="116" fillId="0" borderId="0" xfId="311" applyNumberFormat="1" applyFont="1" applyFill="1" applyBorder="1" applyAlignment="1">
      <alignment horizontal="right" vertical="center"/>
    </xf>
    <xf numFmtId="4" fontId="116" fillId="0" borderId="0" xfId="311" applyNumberFormat="1" applyFont="1" applyFill="1" applyBorder="1"/>
    <xf numFmtId="0" fontId="118" fillId="0" borderId="0" xfId="160" applyFont="1"/>
    <xf numFmtId="4" fontId="118" fillId="0" borderId="0" xfId="311" applyNumberFormat="1" applyFont="1" applyFill="1" applyBorder="1" applyAlignment="1">
      <alignment horizontal="right"/>
    </xf>
    <xf numFmtId="4" fontId="116" fillId="0" borderId="0" xfId="311" applyNumberFormat="1" applyFont="1" applyFill="1" applyBorder="1" applyAlignment="1">
      <alignment horizontal="right"/>
    </xf>
    <xf numFmtId="4" fontId="116" fillId="0" borderId="0" xfId="312" applyNumberFormat="1" applyFont="1" applyAlignment="1">
      <alignment horizontal="right"/>
    </xf>
    <xf numFmtId="4" fontId="116" fillId="0" borderId="3" xfId="312" applyNumberFormat="1" applyFont="1" applyBorder="1" applyAlignment="1">
      <alignment horizontal="right"/>
    </xf>
    <xf numFmtId="4" fontId="116" fillId="0" borderId="8" xfId="312" applyNumberFormat="1" applyFont="1" applyBorder="1" applyAlignment="1">
      <alignment horizontal="right"/>
    </xf>
    <xf numFmtId="16" fontId="98" fillId="2" borderId="1" xfId="0" applyNumberFormat="1" applyFont="1" applyFill="1" applyBorder="1" applyAlignment="1" applyProtection="1">
      <alignment horizontal="right" vertical="top" wrapText="1"/>
    </xf>
    <xf numFmtId="0" fontId="28" fillId="0" borderId="0" xfId="160" applyFont="1"/>
    <xf numFmtId="0" fontId="93" fillId="2" borderId="0" xfId="0" applyFont="1" applyFill="1" applyBorder="1" applyProtection="1"/>
    <xf numFmtId="0" fontId="15" fillId="2" borderId="30" xfId="0" applyFont="1" applyFill="1" applyBorder="1" applyProtection="1"/>
    <xf numFmtId="0" fontId="128" fillId="2" borderId="0" xfId="0" applyFont="1" applyFill="1" applyBorder="1" applyProtection="1"/>
    <xf numFmtId="2" fontId="129" fillId="0" borderId="0" xfId="312" applyNumberFormat="1" applyFont="1" applyAlignment="1">
      <alignment horizontal="left" vertical="top"/>
    </xf>
    <xf numFmtId="49" fontId="28" fillId="0" borderId="0" xfId="312" applyNumberFormat="1" applyFont="1" applyAlignment="1">
      <alignment horizontal="justify"/>
    </xf>
    <xf numFmtId="213" fontId="28" fillId="0" borderId="0" xfId="312" applyNumberFormat="1" applyFont="1"/>
    <xf numFmtId="49" fontId="129" fillId="0" borderId="0" xfId="312" applyNumberFormat="1" applyFont="1"/>
    <xf numFmtId="4" fontId="129" fillId="0" borderId="0" xfId="312" applyNumberFormat="1" applyFont="1"/>
    <xf numFmtId="213" fontId="130" fillId="0" borderId="0" xfId="312" applyNumberFormat="1" applyFont="1"/>
    <xf numFmtId="0" fontId="97" fillId="2" borderId="0" xfId="0" applyFont="1" applyFill="1" applyAlignment="1" applyProtection="1">
      <alignment horizontal="left" vertical="top" wrapText="1"/>
    </xf>
    <xf numFmtId="0" fontId="97" fillId="2" borderId="0" xfId="0" applyFont="1" applyFill="1" applyBorder="1" applyAlignment="1" applyProtection="1">
      <alignment horizontal="left" vertical="top" wrapText="1"/>
    </xf>
    <xf numFmtId="0" fontId="97" fillId="47" borderId="0" xfId="300" quotePrefix="1" applyFont="1" applyFill="1">
      <alignment horizontal="left" vertical="top" wrapText="1"/>
    </xf>
    <xf numFmtId="0" fontId="97" fillId="47" borderId="0" xfId="300" applyFont="1" applyFill="1">
      <alignment horizontal="left" vertical="top" wrapText="1"/>
    </xf>
    <xf numFmtId="0" fontId="97" fillId="2" borderId="0" xfId="0" applyNumberFormat="1" applyFont="1" applyFill="1" applyBorder="1" applyAlignment="1" applyProtection="1">
      <alignment horizontal="left" vertical="top" wrapText="1"/>
    </xf>
    <xf numFmtId="0" fontId="97" fillId="2" borderId="0" xfId="0" applyFont="1" applyFill="1" applyBorder="1" applyAlignment="1" applyProtection="1">
      <alignment horizontal="left" vertical="top" wrapText="1"/>
    </xf>
    <xf numFmtId="0" fontId="97" fillId="2" borderId="0" xfId="0" applyNumberFormat="1" applyFont="1" applyFill="1" applyBorder="1" applyAlignment="1" applyProtection="1">
      <alignment horizontal="left" vertical="top" wrapText="1"/>
    </xf>
    <xf numFmtId="2" fontId="98" fillId="2" borderId="0" xfId="301" applyNumberFormat="1" applyFont="1" applyFill="1" applyBorder="1" applyAlignment="1" applyProtection="1">
      <alignment horizontal="left" vertical="top" wrapText="1"/>
    </xf>
    <xf numFmtId="2" fontId="97" fillId="2" borderId="0" xfId="301" applyNumberFormat="1" applyFont="1" applyFill="1" applyBorder="1" applyAlignment="1" applyProtection="1">
      <alignment horizontal="center" vertical="top" wrapText="1"/>
    </xf>
    <xf numFmtId="4" fontId="98" fillId="2" borderId="0" xfId="301" applyNumberFormat="1" applyFont="1" applyFill="1" applyBorder="1" applyAlignment="1" applyProtection="1">
      <alignment horizontal="left" vertical="top" wrapText="1"/>
    </xf>
    <xf numFmtId="4" fontId="97" fillId="2" borderId="0" xfId="301" applyNumberFormat="1" applyFont="1" applyFill="1" applyBorder="1" applyAlignment="1" applyProtection="1">
      <alignment horizontal="center" vertical="top" wrapText="1"/>
    </xf>
    <xf numFmtId="0" fontId="105" fillId="2" borderId="0" xfId="0" applyFont="1" applyFill="1" applyBorder="1" applyAlignment="1" applyProtection="1">
      <alignment horizontal="left" vertical="top" wrapText="1"/>
    </xf>
    <xf numFmtId="0" fontId="120" fillId="2" borderId="0" xfId="0" applyFont="1" applyFill="1" applyBorder="1" applyAlignment="1" applyProtection="1">
      <alignment horizontal="left" vertical="top" wrapText="1"/>
    </xf>
    <xf numFmtId="0" fontId="98" fillId="2" borderId="0" xfId="301" applyFont="1" applyFill="1" applyBorder="1" applyAlignment="1" applyProtection="1">
      <alignment horizontal="left" vertical="center" wrapText="1"/>
    </xf>
    <xf numFmtId="0" fontId="98" fillId="2" borderId="0" xfId="301" applyFont="1" applyFill="1" applyBorder="1" applyAlignment="1">
      <alignment horizontal="center" vertical="center"/>
    </xf>
    <xf numFmtId="0" fontId="98" fillId="2" borderId="0" xfId="0" applyNumberFormat="1" applyFont="1" applyFill="1" applyBorder="1" applyAlignment="1" applyProtection="1">
      <alignment horizontal="left" vertical="center" wrapText="1"/>
    </xf>
    <xf numFmtId="0" fontId="98" fillId="2" borderId="0" xfId="0" applyFont="1" applyFill="1" applyBorder="1" applyAlignment="1">
      <alignment horizontal="center" vertical="center"/>
    </xf>
    <xf numFmtId="0" fontId="97" fillId="2" borderId="0" xfId="27" applyFont="1" applyFill="1" applyAlignment="1">
      <alignment vertical="top" wrapText="1"/>
    </xf>
    <xf numFmtId="0" fontId="131" fillId="2" borderId="4" xfId="0" applyFont="1" applyFill="1" applyBorder="1" applyAlignment="1" applyProtection="1">
      <alignment horizontal="right" vertical="top"/>
    </xf>
    <xf numFmtId="0" fontId="131" fillId="2" borderId="4" xfId="0" applyFont="1" applyFill="1" applyBorder="1" applyAlignment="1" applyProtection="1">
      <alignment vertical="top"/>
    </xf>
    <xf numFmtId="0" fontId="131" fillId="2" borderId="4" xfId="0" applyFont="1" applyFill="1" applyBorder="1" applyAlignment="1" applyProtection="1">
      <alignment vertical="top" wrapText="1"/>
    </xf>
    <xf numFmtId="0" fontId="131" fillId="2" borderId="4" xfId="0" applyFont="1" applyFill="1" applyBorder="1" applyAlignment="1" applyProtection="1">
      <alignment horizontal="center" vertical="top" wrapText="1"/>
    </xf>
    <xf numFmtId="4" fontId="131" fillId="2" borderId="4" xfId="1" applyNumberFormat="1" applyFont="1" applyFill="1" applyBorder="1" applyAlignment="1" applyProtection="1">
      <alignment horizontal="right" vertical="top"/>
    </xf>
    <xf numFmtId="4" fontId="131" fillId="2" borderId="4" xfId="1" applyNumberFormat="1" applyFont="1" applyFill="1" applyBorder="1" applyAlignment="1" applyProtection="1">
      <alignment horizontal="left" vertical="top"/>
    </xf>
    <xf numFmtId="166" fontId="131" fillId="2" borderId="4" xfId="2" applyNumberFormat="1" applyFont="1" applyFill="1" applyBorder="1" applyAlignment="1" applyProtection="1">
      <alignment horizontal="right" vertical="top"/>
    </xf>
    <xf numFmtId="0" fontId="112" fillId="2" borderId="0" xfId="0" applyFont="1" applyFill="1" applyBorder="1" applyProtection="1"/>
    <xf numFmtId="0" fontId="105" fillId="47" borderId="0" xfId="300" applyFont="1" applyFill="1">
      <alignment horizontal="left" vertical="top" wrapText="1"/>
    </xf>
    <xf numFmtId="0" fontId="105" fillId="2" borderId="0" xfId="301" applyFont="1" applyFill="1" applyBorder="1" applyAlignment="1" applyProtection="1">
      <alignment horizontal="left" vertical="center" wrapText="1"/>
    </xf>
    <xf numFmtId="0" fontId="98" fillId="2" borderId="0" xfId="301" applyFont="1" applyFill="1" applyBorder="1" applyAlignment="1" applyProtection="1">
      <alignment horizontal="left" vertical="top"/>
    </xf>
    <xf numFmtId="166" fontId="131" fillId="2" borderId="4" xfId="2" applyNumberFormat="1" applyFont="1" applyFill="1" applyBorder="1" applyAlignment="1" applyProtection="1">
      <alignment horizontal="center"/>
    </xf>
    <xf numFmtId="4" fontId="132" fillId="2" borderId="0" xfId="0" applyNumberFormat="1" applyFont="1" applyFill="1"/>
    <xf numFmtId="0" fontId="97" fillId="2" borderId="0" xfId="0" applyFont="1" applyFill="1" applyAlignment="1" applyProtection="1">
      <alignment horizontal="left" vertical="top" wrapText="1"/>
    </xf>
    <xf numFmtId="0" fontId="97" fillId="2" borderId="0" xfId="0" applyFont="1" applyFill="1" applyBorder="1" applyAlignment="1" applyProtection="1">
      <alignment horizontal="left" vertical="top" wrapText="1"/>
    </xf>
    <xf numFmtId="0" fontId="125" fillId="0" borderId="0" xfId="310" applyFont="1" applyBorder="1" applyAlignment="1">
      <alignment vertical="center"/>
    </xf>
    <xf numFmtId="0" fontId="123" fillId="0" borderId="0" xfId="160" applyFont="1" applyBorder="1" applyAlignment="1">
      <alignment vertical="center"/>
    </xf>
    <xf numFmtId="4" fontId="97" fillId="48" borderId="0" xfId="0" applyNumberFormat="1" applyFont="1" applyFill="1" applyAlignment="1" applyProtection="1">
      <alignment vertical="top"/>
      <protection locked="0"/>
    </xf>
    <xf numFmtId="2" fontId="97" fillId="48" borderId="0" xfId="301" applyNumberFormat="1" applyFont="1" applyFill="1" applyAlignment="1" applyProtection="1">
      <alignment vertical="top"/>
      <protection locked="0"/>
    </xf>
    <xf numFmtId="4" fontId="97" fillId="48" borderId="0" xfId="301" applyNumberFormat="1" applyFont="1" applyFill="1" applyAlignment="1" applyProtection="1">
      <alignment vertical="top"/>
      <protection locked="0"/>
    </xf>
    <xf numFmtId="4" fontId="97" fillId="48" borderId="0" xfId="0" applyNumberFormat="1" applyFont="1" applyFill="1" applyBorder="1" applyAlignment="1" applyProtection="1">
      <alignment vertical="top"/>
      <protection locked="0"/>
    </xf>
    <xf numFmtId="2" fontId="97" fillId="48" borderId="0" xfId="301" applyNumberFormat="1" applyFont="1" applyFill="1" applyAlignment="1" applyProtection="1">
      <alignment vertical="center"/>
      <protection locked="0"/>
    </xf>
    <xf numFmtId="4" fontId="97" fillId="48" borderId="0" xfId="301" applyNumberFormat="1" applyFont="1" applyFill="1" applyAlignment="1" applyProtection="1">
      <alignment vertical="center"/>
      <protection locked="0"/>
    </xf>
    <xf numFmtId="4" fontId="97" fillId="48" borderId="0" xfId="0" applyNumberFormat="1" applyFont="1" applyFill="1" applyAlignment="1" applyProtection="1">
      <alignment vertical="center"/>
      <protection locked="0"/>
    </xf>
    <xf numFmtId="2" fontId="97" fillId="48" borderId="0" xfId="301" applyNumberFormat="1" applyFont="1" applyFill="1" applyBorder="1" applyAlignment="1" applyProtection="1">
      <alignment vertical="center"/>
      <protection locked="0"/>
    </xf>
    <xf numFmtId="2" fontId="97" fillId="48" borderId="0" xfId="301" applyNumberFormat="1" applyFont="1" applyFill="1" applyBorder="1" applyAlignment="1" applyProtection="1">
      <alignment vertical="top"/>
      <protection locked="0"/>
    </xf>
    <xf numFmtId="4" fontId="97" fillId="48" borderId="0" xfId="301" applyNumberFormat="1" applyFont="1" applyFill="1" applyBorder="1" applyAlignment="1" applyProtection="1">
      <alignment vertical="top"/>
      <protection locked="0"/>
    </xf>
    <xf numFmtId="4" fontId="97" fillId="48" borderId="0" xfId="0" applyNumberFormat="1" applyFont="1" applyFill="1" applyBorder="1" applyAlignment="1" applyProtection="1">
      <alignment vertical="center"/>
      <protection locked="0"/>
    </xf>
    <xf numFmtId="0" fontId="125" fillId="0" borderId="31" xfId="310" applyFont="1" applyBorder="1" applyAlignment="1">
      <alignment vertical="center"/>
    </xf>
    <xf numFmtId="0" fontId="123" fillId="0" borderId="31" xfId="160" applyFont="1" applyBorder="1" applyAlignment="1">
      <alignment vertical="center"/>
    </xf>
    <xf numFmtId="4" fontId="117" fillId="0" borderId="0" xfId="311" applyNumberFormat="1" applyFont="1" applyFill="1" applyBorder="1" applyAlignment="1">
      <alignment horizontal="left"/>
    </xf>
    <xf numFmtId="0" fontId="117" fillId="0" borderId="0" xfId="304" applyFont="1" applyAlignment="1">
      <alignment horizontal="left"/>
    </xf>
    <xf numFmtId="0" fontId="9" fillId="2" borderId="4" xfId="303" applyFont="1" applyFill="1" applyBorder="1" applyAlignment="1">
      <alignment horizontal="justify" vertical="top"/>
    </xf>
    <xf numFmtId="4" fontId="117" fillId="0" borderId="0" xfId="311" applyNumberFormat="1" applyFont="1" applyFill="1" applyBorder="1" applyAlignment="1">
      <alignment horizontal="left" wrapText="1"/>
    </xf>
    <xf numFmtId="0" fontId="11" fillId="0" borderId="0" xfId="160" applyFont="1" applyAlignment="1">
      <alignment horizontal="left"/>
    </xf>
    <xf numFmtId="4" fontId="117" fillId="0" borderId="0" xfId="311" applyNumberFormat="1" applyFont="1" applyFill="1" applyBorder="1" applyAlignment="1">
      <alignment horizontal="left" vertical="top" wrapText="1"/>
    </xf>
    <xf numFmtId="0" fontId="11" fillId="0" borderId="0" xfId="160" applyFont="1" applyAlignment="1">
      <alignment horizontal="left" vertical="top"/>
    </xf>
    <xf numFmtId="2" fontId="117" fillId="0" borderId="0" xfId="311" applyNumberFormat="1" applyFont="1" applyFill="1" applyBorder="1" applyAlignment="1">
      <alignment horizontal="left" vertical="top" wrapText="1"/>
    </xf>
    <xf numFmtId="0" fontId="124" fillId="0" borderId="0" xfId="0" applyFont="1" applyAlignment="1">
      <alignment horizontal="left" vertical="top" wrapText="1"/>
    </xf>
    <xf numFmtId="49" fontId="117" fillId="0" borderId="0" xfId="311" applyNumberFormat="1" applyFont="1" applyFill="1" applyBorder="1" applyAlignment="1">
      <alignment horizontal="left"/>
    </xf>
    <xf numFmtId="49" fontId="117" fillId="0" borderId="0" xfId="304" applyNumberFormat="1" applyFont="1" applyAlignment="1">
      <alignment horizontal="left"/>
    </xf>
    <xf numFmtId="49" fontId="2" fillId="2" borderId="1" xfId="303" applyNumberFormat="1" applyFont="1" applyFill="1" applyBorder="1" applyAlignment="1" applyProtection="1">
      <alignment horizontal="justify" vertical="top"/>
      <protection hidden="1"/>
    </xf>
    <xf numFmtId="0" fontId="0" fillId="0" borderId="1" xfId="0" applyBorder="1" applyAlignment="1">
      <alignment vertical="top"/>
    </xf>
    <xf numFmtId="0" fontId="126" fillId="2" borderId="0" xfId="0" applyFont="1" applyFill="1" applyAlignment="1" applyProtection="1">
      <alignment horizontal="left" vertical="top" wrapText="1"/>
    </xf>
    <xf numFmtId="0" fontId="97" fillId="2" borderId="0" xfId="0" applyFont="1" applyFill="1" applyAlignment="1" applyProtection="1">
      <alignment horizontal="left" vertical="top" wrapText="1"/>
    </xf>
    <xf numFmtId="0" fontId="97" fillId="2" borderId="0" xfId="0" applyFont="1" applyFill="1" applyBorder="1" applyAlignment="1" applyProtection="1">
      <alignment horizontal="left" vertical="top" wrapText="1"/>
    </xf>
    <xf numFmtId="0" fontId="127" fillId="0" borderId="0" xfId="0" applyFont="1" applyAlignment="1">
      <alignment horizontal="left" vertical="top" wrapText="1"/>
    </xf>
    <xf numFmtId="0" fontId="97" fillId="2" borderId="0" xfId="0" applyNumberFormat="1" applyFont="1" applyFill="1" applyAlignment="1" applyProtection="1">
      <alignment horizontal="left" vertical="top" wrapText="1"/>
    </xf>
    <xf numFmtId="0" fontId="97" fillId="2" borderId="0" xfId="0" applyFont="1" applyFill="1" applyBorder="1" applyAlignment="1">
      <alignment horizontal="left" vertical="top" wrapText="1"/>
    </xf>
    <xf numFmtId="0" fontId="15" fillId="2" borderId="0" xfId="0" applyFont="1" applyFill="1" applyAlignment="1">
      <alignment horizontal="left" vertical="top" wrapText="1"/>
    </xf>
    <xf numFmtId="0" fontId="97" fillId="2" borderId="0" xfId="0" applyNumberFormat="1" applyFont="1" applyFill="1" applyBorder="1" applyAlignment="1" applyProtection="1">
      <alignment horizontal="left" vertical="top" wrapText="1"/>
    </xf>
    <xf numFmtId="0" fontId="97" fillId="47" borderId="0" xfId="300" quotePrefix="1" applyFont="1" applyFill="1">
      <alignment horizontal="left" vertical="top" wrapText="1"/>
    </xf>
    <xf numFmtId="0" fontId="97" fillId="47" borderId="0" xfId="300" applyFont="1" applyFill="1">
      <alignment horizontal="left" vertical="top" wrapText="1"/>
    </xf>
  </cellXfs>
  <cellStyles count="313">
    <cellStyle name="1.nadstr." xfId="40" xr:uid="{00000000-0005-0000-0000-000000000000}"/>
    <cellStyle name="2. nadstr." xfId="41" xr:uid="{00000000-0005-0000-0000-000001000000}"/>
    <cellStyle name="20 % – Poudarek1 2" xfId="42" xr:uid="{00000000-0005-0000-0000-000002000000}"/>
    <cellStyle name="20 % – Poudarek2 2" xfId="43" xr:uid="{00000000-0005-0000-0000-000003000000}"/>
    <cellStyle name="20 % – Poudarek3 2" xfId="44" xr:uid="{00000000-0005-0000-0000-000004000000}"/>
    <cellStyle name="20 % – Poudarek4 2" xfId="45" xr:uid="{00000000-0005-0000-0000-000005000000}"/>
    <cellStyle name="20 % – Poudarek5 2" xfId="46" xr:uid="{00000000-0005-0000-0000-000006000000}"/>
    <cellStyle name="20 % – Poudarek6 2" xfId="47" xr:uid="{00000000-0005-0000-0000-000007000000}"/>
    <cellStyle name="20% - Accent1" xfId="48" xr:uid="{00000000-0005-0000-0000-000008000000}"/>
    <cellStyle name="20% - Accent2" xfId="49" xr:uid="{00000000-0005-0000-0000-000009000000}"/>
    <cellStyle name="20% - Accent3" xfId="50" xr:uid="{00000000-0005-0000-0000-00000A000000}"/>
    <cellStyle name="20% - Accent4" xfId="51" xr:uid="{00000000-0005-0000-0000-00000B000000}"/>
    <cellStyle name="20% - Accent5" xfId="52" xr:uid="{00000000-0005-0000-0000-00000C000000}"/>
    <cellStyle name="20% - Accent6" xfId="53" xr:uid="{00000000-0005-0000-0000-00000D000000}"/>
    <cellStyle name="3.nadstr." xfId="54" xr:uid="{00000000-0005-0000-0000-00000E000000}"/>
    <cellStyle name="4.nadstr." xfId="55" xr:uid="{00000000-0005-0000-0000-00000F000000}"/>
    <cellStyle name="40 % – Poudarek1 2" xfId="56" xr:uid="{00000000-0005-0000-0000-000010000000}"/>
    <cellStyle name="40 % – Poudarek2 2" xfId="57" xr:uid="{00000000-0005-0000-0000-000011000000}"/>
    <cellStyle name="40 % – Poudarek3 2" xfId="58" xr:uid="{00000000-0005-0000-0000-000012000000}"/>
    <cellStyle name="40 % – Poudarek4 2" xfId="59" xr:uid="{00000000-0005-0000-0000-000013000000}"/>
    <cellStyle name="40 % – Poudarek5 2" xfId="60" xr:uid="{00000000-0005-0000-0000-000014000000}"/>
    <cellStyle name="40 % – Poudarek6 2" xfId="61" xr:uid="{00000000-0005-0000-0000-000015000000}"/>
    <cellStyle name="40% - Accent1" xfId="62" xr:uid="{00000000-0005-0000-0000-000016000000}"/>
    <cellStyle name="40% - Accent2" xfId="63" xr:uid="{00000000-0005-0000-0000-000017000000}"/>
    <cellStyle name="40% - Accent3" xfId="64" xr:uid="{00000000-0005-0000-0000-000018000000}"/>
    <cellStyle name="40% - Accent4" xfId="65" xr:uid="{00000000-0005-0000-0000-000019000000}"/>
    <cellStyle name="40% - Accent5" xfId="66" xr:uid="{00000000-0005-0000-0000-00001A000000}"/>
    <cellStyle name="40% - Accent6" xfId="67" xr:uid="{00000000-0005-0000-0000-00001B000000}"/>
    <cellStyle name="5.nadstr." xfId="68" xr:uid="{00000000-0005-0000-0000-00001C000000}"/>
    <cellStyle name="60 % – Poudarek1 2" xfId="69" xr:uid="{00000000-0005-0000-0000-00001D000000}"/>
    <cellStyle name="60 % – Poudarek2 2" xfId="70" xr:uid="{00000000-0005-0000-0000-00001E000000}"/>
    <cellStyle name="60 % – Poudarek3 2" xfId="71" xr:uid="{00000000-0005-0000-0000-00001F000000}"/>
    <cellStyle name="60 % – Poudarek4 2" xfId="72" xr:uid="{00000000-0005-0000-0000-000020000000}"/>
    <cellStyle name="60 % – Poudarek5 2" xfId="73" xr:uid="{00000000-0005-0000-0000-000021000000}"/>
    <cellStyle name="60 % – Poudarek6 2" xfId="74" xr:uid="{00000000-0005-0000-0000-000022000000}"/>
    <cellStyle name="60% - Accent1" xfId="75" xr:uid="{00000000-0005-0000-0000-000023000000}"/>
    <cellStyle name="60% - Accent2" xfId="76" xr:uid="{00000000-0005-0000-0000-000024000000}"/>
    <cellStyle name="60% - Accent3" xfId="77" xr:uid="{00000000-0005-0000-0000-000025000000}"/>
    <cellStyle name="60% - Accent4" xfId="78" xr:uid="{00000000-0005-0000-0000-000026000000}"/>
    <cellStyle name="60% - Accent5" xfId="79" xr:uid="{00000000-0005-0000-0000-000027000000}"/>
    <cellStyle name="60% - Accent6" xfId="80" xr:uid="{00000000-0005-0000-0000-000028000000}"/>
    <cellStyle name="AA_VMES" xfId="36" xr:uid="{00000000-0005-0000-0000-000029000000}"/>
    <cellStyle name="Accent1" xfId="81" xr:uid="{00000000-0005-0000-0000-00002A000000}"/>
    <cellStyle name="Accent2" xfId="82" xr:uid="{00000000-0005-0000-0000-00002B000000}"/>
    <cellStyle name="Accent3" xfId="83" xr:uid="{00000000-0005-0000-0000-00002C000000}"/>
    <cellStyle name="Accent4" xfId="84" xr:uid="{00000000-0005-0000-0000-00002D000000}"/>
    <cellStyle name="Accent5" xfId="85" xr:uid="{00000000-0005-0000-0000-00002E000000}"/>
    <cellStyle name="Accent6" xfId="86" xr:uid="{00000000-0005-0000-0000-00002F000000}"/>
    <cellStyle name="Bad" xfId="87" xr:uid="{00000000-0005-0000-0000-000030000000}"/>
    <cellStyle name="Calculation" xfId="88" xr:uid="{00000000-0005-0000-0000-000031000000}"/>
    <cellStyle name="Check Cell" xfId="89" xr:uid="{00000000-0005-0000-0000-000032000000}"/>
    <cellStyle name="Comma 2" xfId="90" xr:uid="{00000000-0005-0000-0000-000033000000}"/>
    <cellStyle name="Comma 6" xfId="91" xr:uid="{00000000-0005-0000-0000-000034000000}"/>
    <cellStyle name="Comma 7" xfId="92" xr:uid="{00000000-0005-0000-0000-000035000000}"/>
    <cellStyle name="Comma0" xfId="93" xr:uid="{00000000-0005-0000-0000-000036000000}"/>
    <cellStyle name="Currency0" xfId="94" xr:uid="{00000000-0005-0000-0000-000037000000}"/>
    <cellStyle name="DATA" xfId="95" xr:uid="{00000000-0005-0000-0000-000038000000}"/>
    <cellStyle name="dataf" xfId="96" xr:uid="{00000000-0005-0000-0000-000039000000}"/>
    <cellStyle name="datag" xfId="97" xr:uid="{00000000-0005-0000-0000-00003A000000}"/>
    <cellStyle name="Date" xfId="98" xr:uid="{00000000-0005-0000-0000-00003B000000}"/>
    <cellStyle name="Denar [0]_V3 plin" xfId="15" xr:uid="{00000000-0005-0000-0000-00003C000000}"/>
    <cellStyle name="Denar_V3 plin" xfId="16" xr:uid="{00000000-0005-0000-0000-00003D000000}"/>
    <cellStyle name="Dezimal [0]_Tabelle1" xfId="99" xr:uid="{00000000-0005-0000-0000-00003E000000}"/>
    <cellStyle name="Dezimal_Tabelle1" xfId="100" xr:uid="{00000000-0005-0000-0000-00003F000000}"/>
    <cellStyle name="D-f" xfId="101" xr:uid="{00000000-0005-0000-0000-000040000000}"/>
    <cellStyle name="d-g" xfId="102" xr:uid="{00000000-0005-0000-0000-000041000000}"/>
    <cellStyle name="Dobro" xfId="113" builtinId="26"/>
    <cellStyle name="Dobro 2" xfId="17" xr:uid="{00000000-0005-0000-0000-000043000000}"/>
    <cellStyle name="Dobro 2 2" xfId="103" xr:uid="{00000000-0005-0000-0000-000044000000}"/>
    <cellStyle name="Dobro 3" xfId="104" xr:uid="{00000000-0005-0000-0000-000045000000}"/>
    <cellStyle name="Dobro 4" xfId="105" xr:uid="{00000000-0005-0000-0000-000046000000}"/>
    <cellStyle name="Element-delo" xfId="18" xr:uid="{00000000-0005-0000-0000-000047000000}"/>
    <cellStyle name="Element-delo 2" xfId="106" xr:uid="{00000000-0005-0000-0000-000048000000}"/>
    <cellStyle name="Element-delo 3 2" xfId="107" xr:uid="{00000000-0005-0000-0000-000049000000}"/>
    <cellStyle name="Element-delo 5" xfId="19" xr:uid="{00000000-0005-0000-0000-00004A000000}"/>
    <cellStyle name="Element-delo_HTZ IP 164 srednja zdravstvena šola Celje ci1151-1, BZ500+..." xfId="20" xr:uid="{00000000-0005-0000-0000-00004B000000}"/>
    <cellStyle name="Euro" xfId="108" xr:uid="{00000000-0005-0000-0000-00004C000000}"/>
    <cellStyle name="Explanatory Text" xfId="109" xr:uid="{00000000-0005-0000-0000-00004D000000}"/>
    <cellStyle name="Fixed" xfId="110" xr:uid="{00000000-0005-0000-0000-00004E000000}"/>
    <cellStyle name="Followed Hyperlink" xfId="111" xr:uid="{00000000-0005-0000-0000-00004F000000}"/>
    <cellStyle name="general" xfId="112" xr:uid="{00000000-0005-0000-0000-000050000000}"/>
    <cellStyle name="Heading" xfId="114" xr:uid="{00000000-0005-0000-0000-000051000000}"/>
    <cellStyle name="Heading 1" xfId="115" xr:uid="{00000000-0005-0000-0000-000052000000}"/>
    <cellStyle name="Heading 2" xfId="116" xr:uid="{00000000-0005-0000-0000-000053000000}"/>
    <cellStyle name="Heading 3" xfId="117" xr:uid="{00000000-0005-0000-0000-000054000000}"/>
    <cellStyle name="Heading 4" xfId="118" xr:uid="{00000000-0005-0000-0000-000055000000}"/>
    <cellStyle name="Heading1" xfId="119" xr:uid="{00000000-0005-0000-0000-000056000000}"/>
    <cellStyle name="Heading2" xfId="120" xr:uid="{00000000-0005-0000-0000-000057000000}"/>
    <cellStyle name="Hiperpovezava 2" xfId="21" xr:uid="{00000000-0005-0000-0000-000058000000}"/>
    <cellStyle name="Hiperpovezava 2 2" xfId="121" xr:uid="{00000000-0005-0000-0000-000059000000}"/>
    <cellStyle name="Hiperpovezava 3" xfId="122" xr:uid="{00000000-0005-0000-0000-00005A000000}"/>
    <cellStyle name="Hiperpovezava 4" xfId="123" xr:uid="{00000000-0005-0000-0000-00005B000000}"/>
    <cellStyle name="Hiperpovezava 5" xfId="124" xr:uid="{00000000-0005-0000-0000-00005C000000}"/>
    <cellStyle name="Hiperpovezava 6" xfId="125" xr:uid="{00000000-0005-0000-0000-00005D000000}"/>
    <cellStyle name="Hiperpovezava 7" xfId="126" xr:uid="{00000000-0005-0000-0000-00005E000000}"/>
    <cellStyle name="Hyperlink" xfId="127" xr:uid="{00000000-0005-0000-0000-00005F000000}"/>
    <cellStyle name="Input" xfId="128" xr:uid="{00000000-0005-0000-0000-000060000000}"/>
    <cellStyle name="Input 2" xfId="129" xr:uid="{00000000-0005-0000-0000-000061000000}"/>
    <cellStyle name="Item" xfId="130" xr:uid="{00000000-0005-0000-0000-000062000000}"/>
    <cellStyle name="Izhod 2" xfId="131" xr:uid="{00000000-0005-0000-0000-000063000000}"/>
    <cellStyle name="Keš" xfId="132" xr:uid="{00000000-0005-0000-0000-000064000000}"/>
    <cellStyle name="klet_1" xfId="133" xr:uid="{00000000-0005-0000-0000-000065000000}"/>
    <cellStyle name="Komma0" xfId="134" xr:uid="{00000000-0005-0000-0000-000066000000}"/>
    <cellStyle name="Linked Cell" xfId="135" xr:uid="{00000000-0005-0000-0000-000067000000}"/>
    <cellStyle name="mušter" xfId="136" xr:uid="{00000000-0005-0000-0000-000068000000}"/>
    <cellStyle name="Naslov 1 1" xfId="137" xr:uid="{00000000-0005-0000-0000-000069000000}"/>
    <cellStyle name="Naslov 1 1 1" xfId="138" xr:uid="{00000000-0005-0000-0000-00006A000000}"/>
    <cellStyle name="Naslov 1 2" xfId="139" xr:uid="{00000000-0005-0000-0000-00006B000000}"/>
    <cellStyle name="Naslov 2 2" xfId="140" xr:uid="{00000000-0005-0000-0000-00006C000000}"/>
    <cellStyle name="Naslov 3 2" xfId="141" xr:uid="{00000000-0005-0000-0000-00006D000000}"/>
    <cellStyle name="Naslov 4 2" xfId="142" xr:uid="{00000000-0005-0000-0000-00006E000000}"/>
    <cellStyle name="Naslov 5" xfId="22" xr:uid="{00000000-0005-0000-0000-00006F000000}"/>
    <cellStyle name="naslov2" xfId="143" xr:uid="{00000000-0005-0000-0000-000070000000}"/>
    <cellStyle name="NASLOVI 2" xfId="144" xr:uid="{00000000-0005-0000-0000-000071000000}"/>
    <cellStyle name="Navadno" xfId="0" builtinId="0"/>
    <cellStyle name="Navadno 10" xfId="145" xr:uid="{00000000-0005-0000-0000-000073000000}"/>
    <cellStyle name="Navadno 10 10 10" xfId="308" xr:uid="{00000000-0005-0000-0000-000074000000}"/>
    <cellStyle name="Navadno 10 2" xfId="4" xr:uid="{00000000-0005-0000-0000-000075000000}"/>
    <cellStyle name="Navadno 10 2 2" xfId="304" xr:uid="{00000000-0005-0000-0000-000076000000}"/>
    <cellStyle name="Navadno 10 4" xfId="11" xr:uid="{00000000-0005-0000-0000-000077000000}"/>
    <cellStyle name="Navadno 11" xfId="146" xr:uid="{00000000-0005-0000-0000-000078000000}"/>
    <cellStyle name="Navadno 12" xfId="147" xr:uid="{00000000-0005-0000-0000-000079000000}"/>
    <cellStyle name="Navadno 13" xfId="148" xr:uid="{00000000-0005-0000-0000-00007A000000}"/>
    <cellStyle name="Navadno 14" xfId="149" xr:uid="{00000000-0005-0000-0000-00007B000000}"/>
    <cellStyle name="Navadno 15" xfId="150" xr:uid="{00000000-0005-0000-0000-00007C000000}"/>
    <cellStyle name="Navadno 16" xfId="151" xr:uid="{00000000-0005-0000-0000-00007D000000}"/>
    <cellStyle name="Navadno 17" xfId="152" xr:uid="{00000000-0005-0000-0000-00007E000000}"/>
    <cellStyle name="Navadno 17 2" xfId="153" xr:uid="{00000000-0005-0000-0000-00007F000000}"/>
    <cellStyle name="Navadno 18" xfId="154" xr:uid="{00000000-0005-0000-0000-000080000000}"/>
    <cellStyle name="Navadno 19" xfId="155" xr:uid="{00000000-0005-0000-0000-000081000000}"/>
    <cellStyle name="Navadno 2" xfId="9" xr:uid="{00000000-0005-0000-0000-000082000000}"/>
    <cellStyle name="Navadno 2 10" xfId="156" xr:uid="{00000000-0005-0000-0000-000083000000}"/>
    <cellStyle name="Navadno 2 11" xfId="157" xr:uid="{00000000-0005-0000-0000-000084000000}"/>
    <cellStyle name="Navadno 2 12" xfId="158" xr:uid="{00000000-0005-0000-0000-000085000000}"/>
    <cellStyle name="Navadno 2 13" xfId="159" xr:uid="{00000000-0005-0000-0000-000086000000}"/>
    <cellStyle name="Navadno 2 2" xfId="160" xr:uid="{00000000-0005-0000-0000-000087000000}"/>
    <cellStyle name="Navadno 2 2 2" xfId="161" xr:uid="{00000000-0005-0000-0000-000088000000}"/>
    <cellStyle name="Navadno 2 2 2 3" xfId="12" xr:uid="{00000000-0005-0000-0000-000089000000}"/>
    <cellStyle name="Navadno 2 2 3" xfId="162" xr:uid="{00000000-0005-0000-0000-00008A000000}"/>
    <cellStyle name="Navadno 2 3" xfId="163" xr:uid="{00000000-0005-0000-0000-00008B000000}"/>
    <cellStyle name="Navadno 2 3 2" xfId="305" xr:uid="{00000000-0005-0000-0000-00008C000000}"/>
    <cellStyle name="Navadno 2 4" xfId="164" xr:uid="{00000000-0005-0000-0000-00008D000000}"/>
    <cellStyle name="Navadno 2 4 2" xfId="165" xr:uid="{00000000-0005-0000-0000-00008E000000}"/>
    <cellStyle name="Navadno 2 5" xfId="166" xr:uid="{00000000-0005-0000-0000-00008F000000}"/>
    <cellStyle name="Navadno 2 6" xfId="13" xr:uid="{00000000-0005-0000-0000-000090000000}"/>
    <cellStyle name="Navadno 2 6 2" xfId="167" xr:uid="{00000000-0005-0000-0000-000091000000}"/>
    <cellStyle name="Navadno 2 7" xfId="168" xr:uid="{00000000-0005-0000-0000-000092000000}"/>
    <cellStyle name="Navadno 2 8" xfId="169" xr:uid="{00000000-0005-0000-0000-000093000000}"/>
    <cellStyle name="Navadno 2 8 2" xfId="170" xr:uid="{00000000-0005-0000-0000-000094000000}"/>
    <cellStyle name="Navadno 2 8 3" xfId="171" xr:uid="{00000000-0005-0000-0000-000095000000}"/>
    <cellStyle name="Navadno 2 9" xfId="172" xr:uid="{00000000-0005-0000-0000-000096000000}"/>
    <cellStyle name="Navadno 20" xfId="173" xr:uid="{00000000-0005-0000-0000-000097000000}"/>
    <cellStyle name="Navadno 20 2" xfId="174" xr:uid="{00000000-0005-0000-0000-000098000000}"/>
    <cellStyle name="Navadno 21" xfId="175" xr:uid="{00000000-0005-0000-0000-000099000000}"/>
    <cellStyle name="Navadno 21 2" xfId="176" xr:uid="{00000000-0005-0000-0000-00009A000000}"/>
    <cellStyle name="Navadno 22" xfId="177" xr:uid="{00000000-0005-0000-0000-00009B000000}"/>
    <cellStyle name="Navadno 23" xfId="178" xr:uid="{00000000-0005-0000-0000-00009C000000}"/>
    <cellStyle name="Navadno 23 2" xfId="179" xr:uid="{00000000-0005-0000-0000-00009D000000}"/>
    <cellStyle name="Navadno 24" xfId="180" xr:uid="{00000000-0005-0000-0000-00009E000000}"/>
    <cellStyle name="Navadno 24 2" xfId="181" xr:uid="{00000000-0005-0000-0000-00009F000000}"/>
    <cellStyle name="Navadno 25" xfId="182" xr:uid="{00000000-0005-0000-0000-0000A0000000}"/>
    <cellStyle name="Navadno 25 2" xfId="306" xr:uid="{00000000-0005-0000-0000-0000A1000000}"/>
    <cellStyle name="Navadno 26" xfId="183" xr:uid="{00000000-0005-0000-0000-0000A2000000}"/>
    <cellStyle name="Navadno 3" xfId="23" xr:uid="{00000000-0005-0000-0000-0000A3000000}"/>
    <cellStyle name="Navadno 3 111" xfId="309" xr:uid="{00000000-0005-0000-0000-0000A4000000}"/>
    <cellStyle name="Navadno 3 2" xfId="184" xr:uid="{00000000-0005-0000-0000-0000A5000000}"/>
    <cellStyle name="Navadno 3 2 2" xfId="185" xr:uid="{00000000-0005-0000-0000-0000A6000000}"/>
    <cellStyle name="Navadno 3 3" xfId="186" xr:uid="{00000000-0005-0000-0000-0000A7000000}"/>
    <cellStyle name="Navadno 3 3 2" xfId="187" xr:uid="{00000000-0005-0000-0000-0000A8000000}"/>
    <cellStyle name="Navadno 3 3 2 2" xfId="188" xr:uid="{00000000-0005-0000-0000-0000A9000000}"/>
    <cellStyle name="Navadno 3 3 2 2 2" xfId="37" xr:uid="{00000000-0005-0000-0000-0000AA000000}"/>
    <cellStyle name="Navadno 3 3 2 2 2 2" xfId="189" xr:uid="{00000000-0005-0000-0000-0000AB000000}"/>
    <cellStyle name="Navadno 3 3 2 2 2 2 2" xfId="190" xr:uid="{00000000-0005-0000-0000-0000AC000000}"/>
    <cellStyle name="Navadno 3 3 2 2 2 2 3" xfId="191" xr:uid="{00000000-0005-0000-0000-0000AD000000}"/>
    <cellStyle name="Navadno 3 3 2 2 2 3" xfId="192" xr:uid="{00000000-0005-0000-0000-0000AE000000}"/>
    <cellStyle name="Navadno 3 3 2 2 2 3 2" xfId="193" xr:uid="{00000000-0005-0000-0000-0000AF000000}"/>
    <cellStyle name="Navadno 3 3 2 2 2 3 3" xfId="194" xr:uid="{00000000-0005-0000-0000-0000B0000000}"/>
    <cellStyle name="Navadno 3 3 2 2 2 3 4" xfId="195" xr:uid="{00000000-0005-0000-0000-0000B1000000}"/>
    <cellStyle name="Navadno 3 3 2 2 2 3 5" xfId="196" xr:uid="{00000000-0005-0000-0000-0000B2000000}"/>
    <cellStyle name="Navadno 3 3 2 2 2 4" xfId="197" xr:uid="{00000000-0005-0000-0000-0000B3000000}"/>
    <cellStyle name="Navadno 3 3 2 2 2 5" xfId="198" xr:uid="{00000000-0005-0000-0000-0000B4000000}"/>
    <cellStyle name="Navadno 3 3 2 2 2 6" xfId="199" xr:uid="{00000000-0005-0000-0000-0000B5000000}"/>
    <cellStyle name="Navadno 3 3 2 2 2 7" xfId="200" xr:uid="{00000000-0005-0000-0000-0000B6000000}"/>
    <cellStyle name="Navadno 3 4" xfId="201" xr:uid="{00000000-0005-0000-0000-0000B7000000}"/>
    <cellStyle name="Navadno 3 5" xfId="202" xr:uid="{00000000-0005-0000-0000-0000B8000000}"/>
    <cellStyle name="Navadno 31" xfId="14" xr:uid="{00000000-0005-0000-0000-0000B9000000}"/>
    <cellStyle name="Navadno 4" xfId="7" xr:uid="{00000000-0005-0000-0000-0000BA000000}"/>
    <cellStyle name="Navadno 4 2" xfId="203" xr:uid="{00000000-0005-0000-0000-0000BB000000}"/>
    <cellStyle name="Navadno 5" xfId="6" xr:uid="{00000000-0005-0000-0000-0000BC000000}"/>
    <cellStyle name="Navadno 5 2" xfId="204" xr:uid="{00000000-0005-0000-0000-0000BD000000}"/>
    <cellStyle name="Navadno 5 2 2" xfId="205" xr:uid="{00000000-0005-0000-0000-0000BE000000}"/>
    <cellStyle name="Navadno 5 2 3" xfId="206" xr:uid="{00000000-0005-0000-0000-0000BF000000}"/>
    <cellStyle name="Navadno 5 3" xfId="207" xr:uid="{00000000-0005-0000-0000-0000C0000000}"/>
    <cellStyle name="Navadno 6" xfId="24" xr:uid="{00000000-0005-0000-0000-0000C1000000}"/>
    <cellStyle name="Navadno 6 2" xfId="208" xr:uid="{00000000-0005-0000-0000-0000C2000000}"/>
    <cellStyle name="Navadno 6 2 2" xfId="209" xr:uid="{00000000-0005-0000-0000-0000C3000000}"/>
    <cellStyle name="Navadno 6 3" xfId="312" xr:uid="{00000000-0005-0000-0000-0000C4000000}"/>
    <cellStyle name="Navadno 7" xfId="38" xr:uid="{00000000-0005-0000-0000-0000C5000000}"/>
    <cellStyle name="Navadno 7 2" xfId="210" xr:uid="{00000000-0005-0000-0000-0000C6000000}"/>
    <cellStyle name="Navadno 71" xfId="211" xr:uid="{00000000-0005-0000-0000-0000C7000000}"/>
    <cellStyle name="Navadno 8" xfId="39" xr:uid="{00000000-0005-0000-0000-0000C8000000}"/>
    <cellStyle name="Navadno 9" xfId="212" xr:uid="{00000000-0005-0000-0000-0000C9000000}"/>
    <cellStyle name="Navadno_Volume 4 - BoQ - Tišina-gradb - cene-15-5 2 2" xfId="303" xr:uid="{00000000-0005-0000-0000-0000CA000000}"/>
    <cellStyle name="Navadno_Volume 4_CERO_Celje_1_Odlagaliçźe" xfId="310" xr:uid="{00000000-0005-0000-0000-0000CB000000}"/>
    <cellStyle name="Neutral" xfId="25" xr:uid="{00000000-0005-0000-0000-0000CC000000}"/>
    <cellStyle name="Nevtralno 2" xfId="213" xr:uid="{00000000-0005-0000-0000-0000CD000000}"/>
    <cellStyle name="Normal 10" xfId="214" xr:uid="{00000000-0005-0000-0000-0000CE000000}"/>
    <cellStyle name="Normal 10 2" xfId="215" xr:uid="{00000000-0005-0000-0000-0000CF000000}"/>
    <cellStyle name="Normal 11" xfId="216" xr:uid="{00000000-0005-0000-0000-0000D0000000}"/>
    <cellStyle name="Normal 2" xfId="26" xr:uid="{00000000-0005-0000-0000-0000D1000000}"/>
    <cellStyle name="Normal 2 2" xfId="217" xr:uid="{00000000-0005-0000-0000-0000D2000000}"/>
    <cellStyle name="Normal 3" xfId="27" xr:uid="{00000000-0005-0000-0000-0000D3000000}"/>
    <cellStyle name="Normal 4" xfId="28" xr:uid="{00000000-0005-0000-0000-0000D4000000}"/>
    <cellStyle name="Normal 5" xfId="218" xr:uid="{00000000-0005-0000-0000-0000D5000000}"/>
    <cellStyle name="Normal 6" xfId="219" xr:uid="{00000000-0005-0000-0000-0000D6000000}"/>
    <cellStyle name="Normal 7" xfId="220" xr:uid="{00000000-0005-0000-0000-0000D7000000}"/>
    <cellStyle name="Normal 8" xfId="221" xr:uid="{00000000-0005-0000-0000-0000D8000000}"/>
    <cellStyle name="Normal_1.3.2" xfId="311" xr:uid="{00000000-0005-0000-0000-0000D9000000}"/>
    <cellStyle name="Note" xfId="222" xr:uid="{00000000-0005-0000-0000-0000DA000000}"/>
    <cellStyle name="novo" xfId="223" xr:uid="{00000000-0005-0000-0000-0000DB000000}"/>
    <cellStyle name="Odstotek 2" xfId="29" xr:uid="{00000000-0005-0000-0000-0000DC000000}"/>
    <cellStyle name="Odstotek 3" xfId="224" xr:uid="{00000000-0005-0000-0000-0000DD000000}"/>
    <cellStyle name="Opomba 2" xfId="225" xr:uid="{00000000-0005-0000-0000-0000DE000000}"/>
    <cellStyle name="Opomba 2 2" xfId="226" xr:uid="{00000000-0005-0000-0000-0000DF000000}"/>
    <cellStyle name="Opozorilo 2" xfId="227" xr:uid="{00000000-0005-0000-0000-0000E0000000}"/>
    <cellStyle name="Output" xfId="228" xr:uid="{00000000-0005-0000-0000-0000E1000000}"/>
    <cellStyle name="Pojasnjevalno besedilo 2" xfId="229" xr:uid="{00000000-0005-0000-0000-0000E2000000}"/>
    <cellStyle name="Pomoc" xfId="30" xr:uid="{00000000-0005-0000-0000-0000E3000000}"/>
    <cellStyle name="popis" xfId="5" xr:uid="{00000000-0005-0000-0000-0000E4000000}"/>
    <cellStyle name="post_neupošt" xfId="302" xr:uid="{00000000-0005-0000-0000-0000E5000000}"/>
    <cellStyle name="postavka" xfId="300" xr:uid="{00000000-0005-0000-0000-0000E6000000}"/>
    <cellStyle name="postavka_povzetek" xfId="301" xr:uid="{00000000-0005-0000-0000-0000E7000000}"/>
    <cellStyle name="Poudarek1 2" xfId="230" xr:uid="{00000000-0005-0000-0000-0000E8000000}"/>
    <cellStyle name="Poudarek2 2" xfId="231" xr:uid="{00000000-0005-0000-0000-0000E9000000}"/>
    <cellStyle name="Poudarek3 2" xfId="232" xr:uid="{00000000-0005-0000-0000-0000EA000000}"/>
    <cellStyle name="Poudarek4 2" xfId="233" xr:uid="{00000000-0005-0000-0000-0000EB000000}"/>
    <cellStyle name="Poudarek5 2" xfId="234" xr:uid="{00000000-0005-0000-0000-0000EC000000}"/>
    <cellStyle name="Poudarek6 2" xfId="235" xr:uid="{00000000-0005-0000-0000-0000ED000000}"/>
    <cellStyle name="Povezana celica 2" xfId="236" xr:uid="{00000000-0005-0000-0000-0000EE000000}"/>
    <cellStyle name="Preveri celico 2" xfId="237" xr:uid="{00000000-0005-0000-0000-0000EF000000}"/>
    <cellStyle name="pritličje" xfId="238" xr:uid="{00000000-0005-0000-0000-0000F0000000}"/>
    <cellStyle name="PRVA VRSTA Element delo" xfId="239" xr:uid="{00000000-0005-0000-0000-0000F1000000}"/>
    <cellStyle name="PRVA VRSTA Element delo 2" xfId="31" xr:uid="{00000000-0005-0000-0000-0000F2000000}"/>
    <cellStyle name="Računanje 2" xfId="240" xr:uid="{00000000-0005-0000-0000-0000F3000000}"/>
    <cellStyle name="Result" xfId="241" xr:uid="{00000000-0005-0000-0000-0000F4000000}"/>
    <cellStyle name="Result2" xfId="242" xr:uid="{00000000-0005-0000-0000-0000F5000000}"/>
    <cellStyle name="Slabo 2" xfId="32" xr:uid="{00000000-0005-0000-0000-0000F6000000}"/>
    <cellStyle name="Slog 1" xfId="33" xr:uid="{00000000-0005-0000-0000-0000F7000000}"/>
    <cellStyle name="Slog 99 2" xfId="243" xr:uid="{00000000-0005-0000-0000-0000F8000000}"/>
    <cellStyle name="Slog G" xfId="244" xr:uid="{00000000-0005-0000-0000-0000F9000000}"/>
    <cellStyle name="Slog JB" xfId="245" xr:uid="{00000000-0005-0000-0000-0000FA000000}"/>
    <cellStyle name="Slog JB 10" xfId="246" xr:uid="{00000000-0005-0000-0000-0000FB000000}"/>
    <cellStyle name="Slog JB 2" xfId="247" xr:uid="{00000000-0005-0000-0000-0000FC000000}"/>
    <cellStyle name="Slog JB 3" xfId="248" xr:uid="{00000000-0005-0000-0000-0000FD000000}"/>
    <cellStyle name="Slog JB 4" xfId="249" xr:uid="{00000000-0005-0000-0000-0000FE000000}"/>
    <cellStyle name="Slog JB 5" xfId="250" xr:uid="{00000000-0005-0000-0000-0000FF000000}"/>
    <cellStyle name="Slog JB 6" xfId="251" xr:uid="{00000000-0005-0000-0000-000000010000}"/>
    <cellStyle name="Slog JB 7" xfId="252" xr:uid="{00000000-0005-0000-0000-000001010000}"/>
    <cellStyle name="Slog JB 7 2" xfId="253" xr:uid="{00000000-0005-0000-0000-000002010000}"/>
    <cellStyle name="Slog JB 8" xfId="254" xr:uid="{00000000-0005-0000-0000-000003010000}"/>
    <cellStyle name="Slog JB 9" xfId="255" xr:uid="{00000000-0005-0000-0000-000004010000}"/>
    <cellStyle name="Slog Stilis BT" xfId="256" xr:uid="{00000000-0005-0000-0000-000005010000}"/>
    <cellStyle name="Standaard_ADVIESPRIJSLIJST 20041" xfId="257" xr:uid="{00000000-0005-0000-0000-000006010000}"/>
    <cellStyle name="Standard_Anpassen der Amortisation" xfId="258" xr:uid="{00000000-0005-0000-0000-000007010000}"/>
    <cellStyle name="Style 1" xfId="259" xr:uid="{00000000-0005-0000-0000-000008010000}"/>
    <cellStyle name="Svea_kolicina" xfId="299" xr:uid="{00000000-0005-0000-0000-000009010000}"/>
    <cellStyle name="tekst-levo" xfId="260" xr:uid="{00000000-0005-0000-0000-00000A010000}"/>
    <cellStyle name="text-desno" xfId="261" xr:uid="{00000000-0005-0000-0000-00000B010000}"/>
    <cellStyle name="Title" xfId="262" xr:uid="{00000000-0005-0000-0000-00000C010000}"/>
    <cellStyle name="Total" xfId="263" xr:uid="{00000000-0005-0000-0000-00000D010000}"/>
    <cellStyle name="update" xfId="264" xr:uid="{00000000-0005-0000-0000-00000E010000}"/>
    <cellStyle name="Valuta" xfId="2" builtinId="4"/>
    <cellStyle name="Valuta (0)_344COMPU" xfId="265" xr:uid="{00000000-0005-0000-0000-000010010000}"/>
    <cellStyle name="Valuta 2" xfId="34" xr:uid="{00000000-0005-0000-0000-000011010000}"/>
    <cellStyle name="Valuta 2 2" xfId="266" xr:uid="{00000000-0005-0000-0000-000012010000}"/>
    <cellStyle name="Valuta 2 4" xfId="307" xr:uid="{00000000-0005-0000-0000-000013010000}"/>
    <cellStyle name="Vejica" xfId="1" builtinId="3"/>
    <cellStyle name="Vejica 15" xfId="3" xr:uid="{00000000-0005-0000-0000-000015010000}"/>
    <cellStyle name="Vejica 15 3" xfId="10" xr:uid="{00000000-0005-0000-0000-000016010000}"/>
    <cellStyle name="Vejica 2" xfId="35" xr:uid="{00000000-0005-0000-0000-000017010000}"/>
    <cellStyle name="Vejica 2 10" xfId="267" xr:uid="{00000000-0005-0000-0000-000018010000}"/>
    <cellStyle name="Vejica 2 11" xfId="268" xr:uid="{00000000-0005-0000-0000-000019010000}"/>
    <cellStyle name="Vejica 2 12" xfId="269" xr:uid="{00000000-0005-0000-0000-00001A010000}"/>
    <cellStyle name="Vejica 2 13" xfId="270" xr:uid="{00000000-0005-0000-0000-00001B010000}"/>
    <cellStyle name="Vejica 2 14" xfId="271" xr:uid="{00000000-0005-0000-0000-00001C010000}"/>
    <cellStyle name="Vejica 2 15" xfId="272" xr:uid="{00000000-0005-0000-0000-00001D010000}"/>
    <cellStyle name="Vejica 2 15 2" xfId="273" xr:uid="{00000000-0005-0000-0000-00001E010000}"/>
    <cellStyle name="Vejica 2 16" xfId="274" xr:uid="{00000000-0005-0000-0000-00001F010000}"/>
    <cellStyle name="Vejica 2 16 2" xfId="275" xr:uid="{00000000-0005-0000-0000-000020010000}"/>
    <cellStyle name="Vejica 2 17" xfId="276" xr:uid="{00000000-0005-0000-0000-000021010000}"/>
    <cellStyle name="Vejica 2 18" xfId="277" xr:uid="{00000000-0005-0000-0000-000022010000}"/>
    <cellStyle name="Vejica 2 18 2" xfId="278" xr:uid="{00000000-0005-0000-0000-000023010000}"/>
    <cellStyle name="Vejica 2 19" xfId="279" xr:uid="{00000000-0005-0000-0000-000024010000}"/>
    <cellStyle name="Vejica 2 2" xfId="280" xr:uid="{00000000-0005-0000-0000-000025010000}"/>
    <cellStyle name="Vejica 2 3" xfId="281" xr:uid="{00000000-0005-0000-0000-000026010000}"/>
    <cellStyle name="Vejica 2 4" xfId="282" xr:uid="{00000000-0005-0000-0000-000027010000}"/>
    <cellStyle name="Vejica 2 5" xfId="283" xr:uid="{00000000-0005-0000-0000-000028010000}"/>
    <cellStyle name="Vejica 2 6" xfId="284" xr:uid="{00000000-0005-0000-0000-000029010000}"/>
    <cellStyle name="Vejica 2 7" xfId="285" xr:uid="{00000000-0005-0000-0000-00002A010000}"/>
    <cellStyle name="Vejica 2 8" xfId="286" xr:uid="{00000000-0005-0000-0000-00002B010000}"/>
    <cellStyle name="Vejica 2 9" xfId="287" xr:uid="{00000000-0005-0000-0000-00002C010000}"/>
    <cellStyle name="Vejica 3" xfId="8" xr:uid="{00000000-0005-0000-0000-00002D010000}"/>
    <cellStyle name="Vejica 3 2" xfId="288" xr:uid="{00000000-0005-0000-0000-00002E010000}"/>
    <cellStyle name="Vejica 3 2 2" xfId="289" xr:uid="{00000000-0005-0000-0000-00002F010000}"/>
    <cellStyle name="Vejica 3 3" xfId="290" xr:uid="{00000000-0005-0000-0000-000030010000}"/>
    <cellStyle name="Vejica 4" xfId="291" xr:uid="{00000000-0005-0000-0000-000031010000}"/>
    <cellStyle name="Vejica 5" xfId="292" xr:uid="{00000000-0005-0000-0000-000032010000}"/>
    <cellStyle name="Vejica 6" xfId="293" xr:uid="{00000000-0005-0000-0000-000033010000}"/>
    <cellStyle name="Vnos 2" xfId="294" xr:uid="{00000000-0005-0000-0000-000034010000}"/>
    <cellStyle name="Vsota 2" xfId="295" xr:uid="{00000000-0005-0000-0000-000035010000}"/>
    <cellStyle name="Währung [0]_Compiling Utility Macros" xfId="296" xr:uid="{00000000-0005-0000-0000-000036010000}"/>
    <cellStyle name="Währung_Compiling Utility Macros" xfId="297" xr:uid="{00000000-0005-0000-0000-000037010000}"/>
    <cellStyle name="Warning Text" xfId="298" xr:uid="{00000000-0005-0000-0000-000038010000}"/>
  </cellStyles>
  <dxfs count="1">
    <dxf>
      <fill>
        <patternFill patternType="none">
          <bgColor auto="1"/>
        </patternFill>
      </fill>
    </dxf>
  </dxfs>
  <tableStyles count="0" defaultTableStyle="TableStyleMedium2" defaultPivotStyle="PivotStyleLight16"/>
  <colors>
    <mruColors>
      <color rgb="FFF7F6E0"/>
      <color rgb="FFFFFCC5"/>
      <color rgb="FFFFFCDD"/>
      <color rgb="FFFF99FF"/>
      <color rgb="FFCCFFFF"/>
      <color rgb="FFFFF98B"/>
      <color rgb="FF25AA06"/>
      <color rgb="FF006600"/>
      <color rgb="FFFFCC00"/>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enka\AppData\Local\Microsoft\Windows\INetCache\Content.Outlook\H341WBHJ\Popisi%20elektro%20Simbio%20z%20oceno%20strosko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lenka\AppData\Local\Microsoft\Windows\INetCache\Content.Outlook\H341WBHJ\468_popis%20Simbio_PZI-BC%20VRF%20HLADILNI%20SISTE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 val="1. Zem"/>
      <sheetName val="2. Bet"/>
      <sheetName val="List2"/>
      <sheetName val="Lis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JAKI TOK"/>
    </sheetNames>
    <sheetDataSet>
      <sheetData sheetId="0"/>
      <sheetData sheetId="1">
        <row r="179">
          <cell r="F17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ca"/>
      <sheetName val="Splošno"/>
      <sheetName val="Rekap"/>
      <sheetName val="VRV"/>
    </sheetNames>
    <sheetDataSet>
      <sheetData sheetId="0"/>
      <sheetData sheetId="1"/>
      <sheetData sheetId="2"/>
      <sheetData sheetId="3">
        <row r="186">
          <cell r="F186">
            <v>0</v>
          </cell>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3300"/>
    <pageSetUpPr fitToPage="1"/>
  </sheetPr>
  <dimension ref="A1:M86"/>
  <sheetViews>
    <sheetView view="pageBreakPreview" zoomScaleNormal="100" zoomScaleSheetLayoutView="100" workbookViewId="0">
      <selection activeCell="N13" sqref="N13"/>
    </sheetView>
  </sheetViews>
  <sheetFormatPr defaultColWidth="9.140625" defaultRowHeight="15"/>
  <cols>
    <col min="1" max="1" width="8" style="19" customWidth="1"/>
    <col min="2" max="2" width="34.5703125" style="213" customWidth="1"/>
    <col min="3" max="3" width="21.85546875" style="106" customWidth="1"/>
    <col min="4" max="4" width="0" style="105" hidden="1" customWidth="1"/>
    <col min="5" max="5" width="29.5703125" style="26" customWidth="1"/>
    <col min="6" max="6" width="0.28515625" style="26" customWidth="1"/>
    <col min="7" max="8" width="1.28515625" style="26" customWidth="1"/>
    <col min="9" max="9" width="1.7109375" style="4" customWidth="1"/>
    <col min="10" max="16384" width="9.140625" style="3"/>
  </cols>
  <sheetData>
    <row r="1" spans="1:13" s="4" customFormat="1">
      <c r="A1" s="272"/>
      <c r="B1" s="273"/>
      <c r="C1" s="274"/>
      <c r="D1" s="274"/>
      <c r="E1" s="274"/>
      <c r="F1" s="272"/>
      <c r="G1" s="272"/>
      <c r="H1" s="272"/>
      <c r="J1" s="3"/>
      <c r="K1" s="3"/>
      <c r="L1" s="3"/>
      <c r="M1" s="3"/>
    </row>
    <row r="2" spans="1:13" s="186" customFormat="1" ht="12.75">
      <c r="A2" s="287"/>
      <c r="B2" s="288" t="s">
        <v>114</v>
      </c>
      <c r="C2" s="368" t="s">
        <v>351</v>
      </c>
      <c r="D2" s="369"/>
      <c r="E2" s="369"/>
      <c r="F2" s="235"/>
      <c r="G2" s="235"/>
      <c r="H2" s="235"/>
      <c r="J2" s="5"/>
      <c r="K2" s="5"/>
      <c r="L2" s="5"/>
      <c r="M2" s="5"/>
    </row>
    <row r="3" spans="1:13" s="186" customFormat="1" ht="12.75">
      <c r="A3" s="287"/>
      <c r="B3" s="288"/>
      <c r="C3" s="370" t="s">
        <v>113</v>
      </c>
      <c r="D3" s="371"/>
      <c r="E3" s="371"/>
      <c r="F3" s="236"/>
      <c r="G3" s="236"/>
      <c r="H3" s="236"/>
      <c r="J3" s="5"/>
      <c r="K3" s="5"/>
      <c r="L3" s="5"/>
      <c r="M3" s="5"/>
    </row>
    <row r="4" spans="1:13" s="186" customFormat="1" ht="12.75">
      <c r="A4" s="287"/>
      <c r="B4" s="288"/>
      <c r="C4" s="238"/>
      <c r="D4" s="289"/>
      <c r="E4" s="289"/>
      <c r="F4" s="236"/>
      <c r="G4" s="236"/>
      <c r="H4" s="236"/>
      <c r="J4" s="5"/>
      <c r="K4" s="5"/>
      <c r="L4" s="5"/>
      <c r="M4" s="5"/>
    </row>
    <row r="5" spans="1:13" s="186" customFormat="1" ht="12.75">
      <c r="A5" s="287"/>
      <c r="B5" s="288" t="s">
        <v>353</v>
      </c>
      <c r="C5" s="372" t="s">
        <v>354</v>
      </c>
      <c r="D5" s="372"/>
      <c r="E5" s="372"/>
      <c r="F5" s="237"/>
      <c r="G5" s="237"/>
      <c r="H5" s="237"/>
      <c r="J5" s="5"/>
      <c r="K5" s="5"/>
      <c r="L5" s="5"/>
      <c r="M5" s="5"/>
    </row>
    <row r="6" spans="1:13" s="186" customFormat="1" ht="12.75">
      <c r="A6" s="287"/>
      <c r="B6" s="288"/>
      <c r="C6" s="373"/>
      <c r="D6" s="373"/>
      <c r="E6" s="373"/>
      <c r="F6" s="237"/>
      <c r="G6" s="237"/>
      <c r="H6" s="237"/>
      <c r="J6" s="5"/>
      <c r="K6" s="5"/>
      <c r="L6" s="5"/>
      <c r="M6" s="5"/>
    </row>
    <row r="7" spans="1:13" s="186" customFormat="1" ht="12.75" hidden="1">
      <c r="A7" s="287"/>
      <c r="B7" s="288"/>
      <c r="C7" s="237"/>
      <c r="D7" s="237"/>
      <c r="E7" s="237"/>
      <c r="F7" s="237"/>
      <c r="G7" s="237"/>
      <c r="H7" s="237"/>
      <c r="J7" s="5"/>
      <c r="K7" s="5"/>
      <c r="L7" s="5"/>
      <c r="M7" s="5"/>
    </row>
    <row r="8" spans="1:13" s="186" customFormat="1" ht="12.75">
      <c r="A8" s="287"/>
      <c r="B8" s="290" t="s">
        <v>343</v>
      </c>
      <c r="C8" s="365" t="s">
        <v>343</v>
      </c>
      <c r="D8" s="366"/>
      <c r="E8" s="366"/>
      <c r="F8" s="287"/>
      <c r="G8" s="287"/>
      <c r="H8" s="287"/>
      <c r="J8" s="5"/>
      <c r="K8" s="5"/>
      <c r="L8" s="5"/>
      <c r="M8" s="5"/>
    </row>
    <row r="9" spans="1:13" s="186" customFormat="1" ht="12.75">
      <c r="A9" s="287"/>
      <c r="B9" s="290" t="s">
        <v>343</v>
      </c>
      <c r="C9" s="365" t="s">
        <v>344</v>
      </c>
      <c r="D9" s="365"/>
      <c r="E9" s="365"/>
      <c r="F9" s="238"/>
      <c r="G9" s="238"/>
      <c r="H9" s="238"/>
      <c r="J9" s="5"/>
      <c r="K9" s="5"/>
      <c r="L9" s="5"/>
      <c r="M9" s="5"/>
    </row>
    <row r="10" spans="1:13" s="186" customFormat="1" ht="12.75">
      <c r="A10" s="287"/>
      <c r="B10" s="290" t="s">
        <v>343</v>
      </c>
      <c r="C10" s="374" t="s">
        <v>343</v>
      </c>
      <c r="D10" s="375"/>
      <c r="E10" s="375"/>
      <c r="F10" s="287"/>
      <c r="G10" s="287"/>
      <c r="H10" s="287"/>
      <c r="J10" s="5"/>
      <c r="K10" s="5"/>
      <c r="L10" s="5"/>
      <c r="M10" s="5"/>
    </row>
    <row r="11" spans="1:13" s="186" customFormat="1" ht="12.75">
      <c r="A11" s="291"/>
      <c r="B11" s="290" t="s">
        <v>343</v>
      </c>
      <c r="C11" s="238" t="s">
        <v>343</v>
      </c>
      <c r="D11" s="292"/>
      <c r="E11" s="292"/>
      <c r="F11" s="291"/>
      <c r="G11" s="291"/>
      <c r="H11" s="291"/>
      <c r="J11" s="5"/>
      <c r="K11" s="5"/>
      <c r="L11" s="5"/>
      <c r="M11" s="5"/>
    </row>
    <row r="12" spans="1:13" s="4" customFormat="1">
      <c r="A12" s="239"/>
      <c r="B12" s="240"/>
      <c r="C12" s="241"/>
      <c r="D12" s="241"/>
      <c r="E12" s="241"/>
      <c r="F12" s="239"/>
      <c r="G12" s="239"/>
      <c r="H12" s="239"/>
      <c r="J12" s="3"/>
      <c r="K12" s="3"/>
      <c r="L12" s="3"/>
      <c r="M12" s="3"/>
    </row>
    <row r="13" spans="1:13" s="4" customFormat="1" ht="15.75" thickBot="1">
      <c r="A13" s="239"/>
      <c r="B13" s="242"/>
      <c r="C13" s="243"/>
      <c r="D13" s="243"/>
      <c r="E13" s="243"/>
      <c r="F13" s="239"/>
      <c r="G13" s="239"/>
      <c r="H13" s="239"/>
      <c r="J13" s="3"/>
      <c r="K13" s="3"/>
      <c r="L13" s="3"/>
      <c r="M13" s="3"/>
    </row>
    <row r="14" spans="1:13" ht="16.5" thickBot="1">
      <c r="A14" s="296"/>
      <c r="B14" s="363" t="s">
        <v>115</v>
      </c>
      <c r="C14" s="364"/>
      <c r="D14" s="364"/>
      <c r="E14" s="364"/>
      <c r="F14" s="296"/>
      <c r="G14" s="296"/>
      <c r="H14" s="296"/>
    </row>
    <row r="15" spans="1:13" ht="15.75">
      <c r="A15" s="296"/>
      <c r="B15" s="350"/>
      <c r="C15" s="351"/>
      <c r="D15" s="351"/>
      <c r="E15" s="351"/>
      <c r="F15" s="296"/>
      <c r="G15" s="296"/>
      <c r="H15" s="296"/>
    </row>
    <row r="16" spans="1:13">
      <c r="A16" s="296"/>
      <c r="B16" s="244" t="s">
        <v>342</v>
      </c>
      <c r="C16" s="244"/>
      <c r="D16" s="301" t="s">
        <v>117</v>
      </c>
      <c r="E16" s="302">
        <f>+E69</f>
        <v>0</v>
      </c>
      <c r="F16" s="300"/>
      <c r="G16" s="296"/>
      <c r="H16" s="296"/>
    </row>
    <row r="17" spans="1:9">
      <c r="A17" s="296"/>
      <c r="B17" s="244" t="s">
        <v>350</v>
      </c>
      <c r="C17" s="244"/>
      <c r="D17" s="301"/>
      <c r="E17" s="302">
        <f>+E84</f>
        <v>0</v>
      </c>
      <c r="F17" s="300"/>
      <c r="G17" s="296"/>
      <c r="H17" s="296"/>
    </row>
    <row r="18" spans="1:9">
      <c r="A18" s="296"/>
      <c r="B18" s="244" t="s">
        <v>355</v>
      </c>
      <c r="C18" s="244"/>
      <c r="D18" s="301" t="s">
        <v>117</v>
      </c>
      <c r="E18" s="302">
        <f>'[2]JAKI TOK'!$F$179</f>
        <v>0</v>
      </c>
      <c r="F18" s="300"/>
      <c r="G18" s="296"/>
      <c r="H18" s="296"/>
    </row>
    <row r="19" spans="1:9">
      <c r="A19" s="296"/>
      <c r="B19" s="244" t="s">
        <v>356</v>
      </c>
      <c r="C19" s="244"/>
      <c r="D19" s="301" t="s">
        <v>117</v>
      </c>
      <c r="E19" s="302">
        <f>[3]VRV!$F$186</f>
        <v>0</v>
      </c>
      <c r="F19" s="300"/>
      <c r="G19" s="296"/>
      <c r="H19" s="296"/>
    </row>
    <row r="20" spans="1:9">
      <c r="A20" s="296"/>
      <c r="B20" s="297"/>
      <c r="C20" s="298"/>
      <c r="D20" s="298"/>
      <c r="E20" s="299"/>
      <c r="F20" s="300"/>
      <c r="G20" s="296"/>
      <c r="H20" s="296"/>
    </row>
    <row r="21" spans="1:9">
      <c r="A21" s="245"/>
      <c r="B21" s="244"/>
      <c r="C21" s="246"/>
      <c r="D21" s="246"/>
      <c r="E21" s="303"/>
      <c r="F21" s="247"/>
      <c r="G21" s="246"/>
      <c r="H21" s="246"/>
    </row>
    <row r="22" spans="1:9" ht="15.75" thickBot="1">
      <c r="A22" s="248"/>
      <c r="B22" s="286" t="s">
        <v>119</v>
      </c>
      <c r="C22" s="249"/>
      <c r="D22" s="250"/>
      <c r="E22" s="304">
        <f>SUM(E16:E19)</f>
        <v>0</v>
      </c>
      <c r="F22" s="251"/>
      <c r="G22" s="252"/>
      <c r="H22" s="252"/>
    </row>
    <row r="23" spans="1:9">
      <c r="A23" s="245"/>
      <c r="B23" s="244"/>
      <c r="C23" s="246"/>
      <c r="D23" s="246"/>
      <c r="E23" s="303"/>
      <c r="F23" s="247"/>
      <c r="G23" s="246"/>
      <c r="H23" s="246"/>
    </row>
    <row r="24" spans="1:9">
      <c r="A24" s="245"/>
      <c r="B24" s="295" t="s">
        <v>345</v>
      </c>
      <c r="C24" s="254">
        <v>0.22</v>
      </c>
      <c r="D24" s="253"/>
      <c r="E24" s="303">
        <f>SUM(E22:E22)*C24</f>
        <v>0</v>
      </c>
      <c r="F24" s="247"/>
      <c r="G24" s="246"/>
      <c r="H24" s="246"/>
    </row>
    <row r="25" spans="1:9">
      <c r="A25" s="245"/>
      <c r="B25" s="244"/>
      <c r="C25" s="246"/>
      <c r="D25" s="255"/>
      <c r="E25" s="303"/>
      <c r="F25" s="247"/>
      <c r="G25" s="246"/>
      <c r="H25" s="246"/>
    </row>
    <row r="26" spans="1:9" ht="15.75" thickBot="1">
      <c r="A26" s="248"/>
      <c r="B26" s="285" t="s">
        <v>232</v>
      </c>
      <c r="C26" s="285"/>
      <c r="D26" s="256"/>
      <c r="E26" s="305">
        <f>E22+E24</f>
        <v>0</v>
      </c>
      <c r="F26" s="251"/>
      <c r="G26" s="252"/>
      <c r="H26" s="252"/>
    </row>
    <row r="27" spans="1:9" s="21" customFormat="1" ht="12">
      <c r="A27" s="311"/>
      <c r="B27" s="314"/>
      <c r="C27" s="313"/>
      <c r="D27" s="313"/>
      <c r="E27" s="315"/>
      <c r="F27" s="316"/>
      <c r="G27" s="313"/>
      <c r="H27" s="313"/>
      <c r="I27" s="308"/>
    </row>
    <row r="28" spans="1:9" s="21" customFormat="1" ht="12">
      <c r="A28" s="311"/>
      <c r="B28" s="312"/>
      <c r="C28" s="313"/>
      <c r="D28" s="313"/>
      <c r="E28" s="313"/>
      <c r="F28" s="313"/>
      <c r="G28" s="313"/>
      <c r="H28" s="313"/>
      <c r="I28" s="308"/>
    </row>
    <row r="29" spans="1:9" s="21" customFormat="1" ht="12">
      <c r="A29" s="311"/>
      <c r="B29" s="312"/>
      <c r="C29" s="313"/>
      <c r="D29" s="313"/>
      <c r="E29" s="313"/>
      <c r="F29" s="313"/>
      <c r="G29" s="313"/>
      <c r="H29" s="313"/>
      <c r="I29" s="308"/>
    </row>
    <row r="30" spans="1:9" s="5" customFormat="1" ht="12.75">
      <c r="A30" s="293"/>
      <c r="B30" s="238" t="str">
        <f>C11</f>
        <v xml:space="preserve"> </v>
      </c>
      <c r="C30" s="294"/>
      <c r="D30" s="294"/>
      <c r="E30" s="294"/>
      <c r="F30" s="294"/>
      <c r="G30" s="294"/>
      <c r="H30" s="294"/>
      <c r="I30" s="186"/>
    </row>
    <row r="31" spans="1:9" s="21" customFormat="1" ht="12">
      <c r="A31" s="311"/>
      <c r="B31" s="312"/>
      <c r="C31" s="313"/>
      <c r="D31" s="313"/>
      <c r="E31" s="313"/>
      <c r="F31" s="313"/>
      <c r="G31" s="313"/>
      <c r="H31" s="313"/>
      <c r="I31" s="308"/>
    </row>
    <row r="32" spans="1:9">
      <c r="A32" s="239"/>
      <c r="B32" s="378" t="s">
        <v>231</v>
      </c>
      <c r="C32" s="378"/>
      <c r="D32" s="378"/>
      <c r="E32" s="378"/>
      <c r="F32" s="378"/>
      <c r="G32" s="239"/>
      <c r="H32" s="239"/>
    </row>
    <row r="33" spans="1:9">
      <c r="A33" s="239"/>
      <c r="B33" s="282"/>
      <c r="C33" s="282"/>
      <c r="D33" s="282"/>
      <c r="E33" s="282"/>
      <c r="F33" s="282"/>
      <c r="G33" s="239"/>
      <c r="H33" s="239"/>
    </row>
    <row r="34" spans="1:9" s="5" customFormat="1" ht="12.75">
      <c r="A34" s="291"/>
      <c r="B34" s="379" t="s">
        <v>2</v>
      </c>
      <c r="C34" s="379"/>
      <c r="D34" s="379"/>
      <c r="E34" s="379"/>
      <c r="F34" s="379"/>
      <c r="G34" s="291"/>
      <c r="H34" s="291"/>
      <c r="I34" s="186"/>
    </row>
    <row r="35" spans="1:9" s="5" customFormat="1" ht="12.75">
      <c r="A35" s="291"/>
      <c r="B35" s="381"/>
      <c r="C35" s="381"/>
      <c r="D35" s="381"/>
      <c r="E35" s="381"/>
      <c r="F35" s="381"/>
      <c r="G35" s="291"/>
      <c r="H35" s="291"/>
      <c r="I35" s="186"/>
    </row>
    <row r="36" spans="1:9" s="5" customFormat="1" ht="12.75">
      <c r="A36" s="291"/>
      <c r="B36" s="379" t="s">
        <v>3</v>
      </c>
      <c r="C36" s="379"/>
      <c r="D36" s="379"/>
      <c r="E36" s="379"/>
      <c r="F36" s="379"/>
      <c r="G36" s="291"/>
      <c r="H36" s="291"/>
      <c r="I36" s="186"/>
    </row>
    <row r="37" spans="1:9" s="5" customFormat="1" ht="12.75">
      <c r="A37" s="291"/>
      <c r="B37" s="381"/>
      <c r="C37" s="381"/>
      <c r="D37" s="381"/>
      <c r="E37" s="381"/>
      <c r="F37" s="381"/>
      <c r="G37" s="291"/>
      <c r="H37" s="291"/>
      <c r="I37" s="186"/>
    </row>
    <row r="38" spans="1:9" s="5" customFormat="1" ht="12.75">
      <c r="A38" s="291"/>
      <c r="B38" s="379" t="s">
        <v>4</v>
      </c>
      <c r="C38" s="379"/>
      <c r="D38" s="379"/>
      <c r="E38" s="379"/>
      <c r="F38" s="379"/>
      <c r="G38" s="291"/>
      <c r="H38" s="291"/>
      <c r="I38" s="186"/>
    </row>
    <row r="39" spans="1:9" s="5" customFormat="1" ht="12.75">
      <c r="A39" s="291"/>
      <c r="B39" s="379"/>
      <c r="C39" s="379"/>
      <c r="D39" s="379"/>
      <c r="E39" s="379"/>
      <c r="F39" s="379"/>
      <c r="G39" s="291"/>
      <c r="H39" s="291"/>
      <c r="I39" s="186"/>
    </row>
    <row r="40" spans="1:9" s="5" customFormat="1" ht="12.75">
      <c r="A40" s="291"/>
      <c r="B40" s="379"/>
      <c r="C40" s="379"/>
      <c r="D40" s="379"/>
      <c r="E40" s="379"/>
      <c r="F40" s="379"/>
      <c r="G40" s="291"/>
      <c r="H40" s="291"/>
      <c r="I40" s="186"/>
    </row>
    <row r="41" spans="1:9" s="5" customFormat="1" ht="12.75">
      <c r="A41" s="291"/>
      <c r="B41" s="379" t="s">
        <v>5</v>
      </c>
      <c r="C41" s="379"/>
      <c r="D41" s="379"/>
      <c r="E41" s="379"/>
      <c r="F41" s="379"/>
      <c r="G41" s="291"/>
      <c r="H41" s="291"/>
      <c r="I41" s="186"/>
    </row>
    <row r="42" spans="1:9" s="5" customFormat="1" ht="12.75">
      <c r="A42" s="291"/>
      <c r="B42" s="379"/>
      <c r="C42" s="379"/>
      <c r="D42" s="379"/>
      <c r="E42" s="379"/>
      <c r="F42" s="379"/>
      <c r="G42" s="291"/>
      <c r="H42" s="291"/>
      <c r="I42" s="186"/>
    </row>
    <row r="43" spans="1:9" s="5" customFormat="1" ht="12.75">
      <c r="A43" s="291"/>
      <c r="B43" s="379" t="s">
        <v>6</v>
      </c>
      <c r="C43" s="379"/>
      <c r="D43" s="379"/>
      <c r="E43" s="379"/>
      <c r="F43" s="379"/>
      <c r="G43" s="291"/>
      <c r="H43" s="291"/>
      <c r="I43" s="186"/>
    </row>
    <row r="44" spans="1:9" s="5" customFormat="1" ht="12.75">
      <c r="A44" s="291"/>
      <c r="B44" s="379"/>
      <c r="C44" s="379"/>
      <c r="D44" s="379"/>
      <c r="E44" s="379"/>
      <c r="F44" s="379"/>
      <c r="G44" s="291"/>
      <c r="H44" s="291"/>
      <c r="I44" s="186"/>
    </row>
    <row r="45" spans="1:9" s="5" customFormat="1" ht="12.75">
      <c r="A45" s="291"/>
      <c r="B45" s="379"/>
      <c r="C45" s="379"/>
      <c r="D45" s="379"/>
      <c r="E45" s="379"/>
      <c r="F45" s="379"/>
      <c r="G45" s="291"/>
      <c r="H45" s="291"/>
      <c r="I45" s="186"/>
    </row>
    <row r="46" spans="1:9" s="5" customFormat="1" ht="12.75">
      <c r="A46" s="291"/>
      <c r="B46" s="379" t="s">
        <v>230</v>
      </c>
      <c r="C46" s="379"/>
      <c r="D46" s="379"/>
      <c r="E46" s="379"/>
      <c r="F46" s="379"/>
      <c r="G46" s="291"/>
      <c r="H46" s="291"/>
      <c r="I46" s="186"/>
    </row>
    <row r="47" spans="1:9" s="5" customFormat="1" ht="12.75">
      <c r="A47" s="291"/>
      <c r="B47" s="381"/>
      <c r="C47" s="381"/>
      <c r="D47" s="381"/>
      <c r="E47" s="381"/>
      <c r="F47" s="381"/>
      <c r="G47" s="291"/>
      <c r="H47" s="291"/>
      <c r="I47" s="186"/>
    </row>
    <row r="48" spans="1:9" s="5" customFormat="1" ht="12.75">
      <c r="A48" s="291"/>
      <c r="B48" s="379" t="s">
        <v>7</v>
      </c>
      <c r="C48" s="379"/>
      <c r="D48" s="379"/>
      <c r="E48" s="379"/>
      <c r="F48" s="379"/>
      <c r="G48" s="291"/>
      <c r="H48" s="291"/>
      <c r="I48" s="186"/>
    </row>
    <row r="49" spans="1:9" s="5" customFormat="1" ht="4.1500000000000004" customHeight="1">
      <c r="A49" s="291"/>
      <c r="B49" s="284"/>
      <c r="C49" s="107"/>
      <c r="D49" s="108"/>
      <c r="E49" s="108"/>
      <c r="F49" s="26"/>
      <c r="G49" s="291"/>
      <c r="H49" s="291"/>
      <c r="I49" s="186"/>
    </row>
    <row r="50" spans="1:9" s="5" customFormat="1" ht="12.75">
      <c r="A50" s="291"/>
      <c r="B50" s="281" t="s">
        <v>8</v>
      </c>
      <c r="C50" s="107"/>
      <c r="D50" s="108"/>
      <c r="E50" s="108"/>
      <c r="F50" s="26"/>
      <c r="G50" s="291"/>
      <c r="H50" s="291"/>
      <c r="I50" s="186"/>
    </row>
    <row r="51" spans="1:9" s="5" customFormat="1" ht="12.75">
      <c r="A51" s="291"/>
      <c r="B51" s="380" t="s">
        <v>42</v>
      </c>
      <c r="C51" s="380"/>
      <c r="D51" s="380"/>
      <c r="E51" s="380"/>
      <c r="F51" s="380"/>
      <c r="G51" s="291"/>
      <c r="H51" s="291"/>
      <c r="I51" s="186"/>
    </row>
    <row r="52" spans="1:9" s="5" customFormat="1" ht="12.75">
      <c r="A52" s="291"/>
      <c r="B52" s="380"/>
      <c r="C52" s="380"/>
      <c r="D52" s="380"/>
      <c r="E52" s="380"/>
      <c r="F52" s="380"/>
      <c r="G52" s="291"/>
      <c r="H52" s="291"/>
      <c r="I52" s="186"/>
    </row>
    <row r="53" spans="1:9" s="5" customFormat="1" ht="12.75">
      <c r="A53" s="291"/>
      <c r="B53" s="380"/>
      <c r="C53" s="380"/>
      <c r="D53" s="380"/>
      <c r="E53" s="380"/>
      <c r="F53" s="380"/>
      <c r="G53" s="291"/>
      <c r="H53" s="291"/>
      <c r="I53" s="186"/>
    </row>
    <row r="54" spans="1:9" s="5" customFormat="1" ht="12.75">
      <c r="A54" s="291"/>
      <c r="B54" s="380"/>
      <c r="C54" s="380"/>
      <c r="D54" s="380"/>
      <c r="E54" s="380"/>
      <c r="F54" s="380"/>
      <c r="G54" s="291"/>
      <c r="H54" s="291"/>
      <c r="I54" s="186"/>
    </row>
    <row r="55" spans="1:9" s="21" customFormat="1" ht="12">
      <c r="A55" s="307"/>
      <c r="B55" s="380"/>
      <c r="C55" s="380"/>
      <c r="D55" s="380"/>
      <c r="E55" s="380"/>
      <c r="F55" s="380"/>
      <c r="G55" s="307"/>
      <c r="H55" s="307"/>
      <c r="I55" s="308"/>
    </row>
    <row r="56" spans="1:9">
      <c r="A56" s="239"/>
      <c r="B56" s="239"/>
      <c r="C56" s="239"/>
      <c r="D56" s="239"/>
      <c r="E56" s="239"/>
      <c r="F56" s="239"/>
      <c r="G56" s="239"/>
      <c r="H56" s="239"/>
    </row>
    <row r="57" spans="1:9">
      <c r="A57" s="239"/>
      <c r="B57" s="239"/>
      <c r="C57" s="239"/>
      <c r="D57" s="239"/>
      <c r="E57" s="239"/>
      <c r="F57" s="239"/>
      <c r="G57" s="239"/>
      <c r="H57" s="239"/>
    </row>
    <row r="58" spans="1:9">
      <c r="A58" s="239"/>
      <c r="B58" s="239"/>
      <c r="C58" s="239"/>
      <c r="D58" s="239"/>
      <c r="E58" s="239"/>
      <c r="F58" s="239"/>
      <c r="G58" s="239"/>
      <c r="H58" s="239"/>
    </row>
    <row r="59" spans="1:9">
      <c r="A59" s="239"/>
      <c r="B59" s="239"/>
      <c r="C59" s="239"/>
      <c r="D59" s="239"/>
      <c r="E59" s="239"/>
      <c r="F59" s="239"/>
      <c r="G59" s="239"/>
      <c r="H59" s="239"/>
    </row>
    <row r="60" spans="1:9">
      <c r="A60" s="239"/>
      <c r="B60" s="244" t="s">
        <v>116</v>
      </c>
      <c r="C60" s="239"/>
      <c r="D60" s="239"/>
      <c r="E60" s="239"/>
      <c r="F60" s="239"/>
      <c r="G60" s="239"/>
      <c r="H60" s="239"/>
    </row>
    <row r="61" spans="1:9" ht="16.5">
      <c r="A61" s="257"/>
      <c r="B61" s="239"/>
      <c r="C61" s="239"/>
      <c r="D61" s="239"/>
      <c r="E61" s="239"/>
      <c r="F61" s="239"/>
      <c r="G61" s="239"/>
      <c r="H61" s="239"/>
    </row>
    <row r="62" spans="1:9" ht="16.5">
      <c r="A62" s="258" t="s">
        <v>120</v>
      </c>
      <c r="B62" s="259" t="s">
        <v>121</v>
      </c>
      <c r="C62" s="259"/>
      <c r="D62" s="239"/>
      <c r="E62" s="260">
        <f>'A. Gradbena dela'!G142</f>
        <v>0</v>
      </c>
      <c r="F62" s="239"/>
      <c r="G62" s="239"/>
      <c r="H62" s="239"/>
    </row>
    <row r="63" spans="1:9" ht="16.5">
      <c r="A63" s="261" t="s">
        <v>122</v>
      </c>
      <c r="B63" s="259" t="s">
        <v>123</v>
      </c>
      <c r="C63" s="259"/>
      <c r="D63" s="239"/>
      <c r="E63" s="260">
        <f>'A. Gradbena dela'!G162</f>
        <v>0</v>
      </c>
      <c r="F63" s="239"/>
      <c r="G63" s="239"/>
      <c r="H63" s="239"/>
    </row>
    <row r="64" spans="1:9" ht="16.5">
      <c r="A64" s="258" t="s">
        <v>124</v>
      </c>
      <c r="B64" s="262" t="s">
        <v>125</v>
      </c>
      <c r="C64" s="262"/>
      <c r="D64" s="239"/>
      <c r="E64" s="260">
        <f>+'A. Gradbena dela'!G183</f>
        <v>0</v>
      </c>
      <c r="F64" s="239"/>
      <c r="G64" s="239"/>
      <c r="H64" s="239"/>
    </row>
    <row r="65" spans="1:8" ht="16.5">
      <c r="A65" s="258" t="s">
        <v>126</v>
      </c>
      <c r="B65" s="259" t="s">
        <v>242</v>
      </c>
      <c r="C65" s="259"/>
      <c r="D65" s="239"/>
      <c r="E65" s="260">
        <f>'A. Gradbena dela'!G195</f>
        <v>0</v>
      </c>
      <c r="F65" s="239"/>
      <c r="G65" s="239"/>
      <c r="H65" s="239"/>
    </row>
    <row r="66" spans="1:8" ht="16.5">
      <c r="A66" s="258" t="s">
        <v>127</v>
      </c>
      <c r="B66" s="259" t="s">
        <v>33</v>
      </c>
      <c r="C66" s="259"/>
      <c r="D66" s="239"/>
      <c r="E66" s="260">
        <f>'A. Gradbena dela'!G232</f>
        <v>0</v>
      </c>
      <c r="F66" s="239"/>
      <c r="G66" s="239"/>
      <c r="H66" s="239"/>
    </row>
    <row r="67" spans="1:8" ht="16.5">
      <c r="A67" s="258" t="s">
        <v>128</v>
      </c>
      <c r="B67" s="259" t="s">
        <v>129</v>
      </c>
      <c r="C67" s="227" t="s">
        <v>297</v>
      </c>
      <c r="D67" s="239"/>
      <c r="E67" s="260">
        <f>SUM(E62:E66)*3%</f>
        <v>0</v>
      </c>
      <c r="F67" s="239"/>
      <c r="G67" s="239"/>
      <c r="H67" s="239"/>
    </row>
    <row r="68" spans="1:8" ht="17.25" thickBot="1">
      <c r="A68" s="264"/>
      <c r="B68" s="265"/>
      <c r="C68" s="266"/>
      <c r="D68" s="266"/>
      <c r="E68" s="267"/>
      <c r="F68" s="266"/>
      <c r="G68" s="239"/>
      <c r="H68" s="239"/>
    </row>
    <row r="69" spans="1:8" ht="17.25" thickBot="1">
      <c r="A69" s="268" t="s">
        <v>130</v>
      </c>
      <c r="B69" s="269" t="s">
        <v>131</v>
      </c>
      <c r="C69" s="269"/>
      <c r="D69" s="239"/>
      <c r="E69" s="270">
        <f>SUM(E62:E68)</f>
        <v>0</v>
      </c>
      <c r="F69" s="239"/>
      <c r="G69" s="239"/>
      <c r="H69" s="239"/>
    </row>
    <row r="70" spans="1:8">
      <c r="A70" s="239"/>
      <c r="B70" s="239"/>
      <c r="C70" s="239"/>
      <c r="D70" s="239"/>
      <c r="E70" s="239"/>
      <c r="F70" s="239"/>
      <c r="G70" s="239"/>
      <c r="H70" s="239"/>
    </row>
    <row r="71" spans="1:8">
      <c r="A71" s="239"/>
      <c r="B71" s="239"/>
      <c r="C71" s="239"/>
      <c r="D71" s="239"/>
      <c r="E71" s="239"/>
      <c r="F71" s="239"/>
      <c r="G71" s="239"/>
      <c r="H71" s="239"/>
    </row>
    <row r="72" spans="1:8">
      <c r="A72" s="239"/>
      <c r="B72" s="239"/>
      <c r="C72" s="239"/>
      <c r="D72" s="239"/>
      <c r="E72" s="239"/>
      <c r="F72" s="239"/>
      <c r="G72" s="239"/>
      <c r="H72" s="239"/>
    </row>
    <row r="73" spans="1:8">
      <c r="A73" s="239"/>
      <c r="B73" s="244" t="s">
        <v>118</v>
      </c>
      <c r="C73" s="239"/>
      <c r="D73" s="239"/>
      <c r="E73" s="239"/>
      <c r="F73" s="239"/>
      <c r="G73" s="239"/>
      <c r="H73" s="239"/>
    </row>
    <row r="74" spans="1:8" ht="16.5">
      <c r="A74" s="257"/>
      <c r="B74" s="239"/>
      <c r="C74" s="239"/>
      <c r="D74" s="239"/>
      <c r="E74" s="239"/>
      <c r="F74" s="239"/>
      <c r="G74" s="239"/>
      <c r="H74" s="239"/>
    </row>
    <row r="75" spans="1:8" ht="16.5">
      <c r="A75" s="258" t="s">
        <v>132</v>
      </c>
      <c r="B75" s="367" t="s">
        <v>46</v>
      </c>
      <c r="C75" s="367"/>
      <c r="D75" s="239"/>
      <c r="E75" s="263">
        <f>'B. Obrtniška dela '!G30</f>
        <v>0</v>
      </c>
      <c r="F75" s="239"/>
      <c r="G75" s="239"/>
      <c r="H75" s="239"/>
    </row>
    <row r="76" spans="1:8" ht="16.5">
      <c r="A76" s="258" t="s">
        <v>134</v>
      </c>
      <c r="B76" s="259" t="s">
        <v>133</v>
      </c>
      <c r="C76" s="271"/>
      <c r="D76" s="239"/>
      <c r="E76" s="260">
        <f>'B. Obrtniška dela '!G108</f>
        <v>0</v>
      </c>
      <c r="F76" s="239"/>
      <c r="G76" s="239"/>
      <c r="H76" s="239"/>
    </row>
    <row r="77" spans="1:8" ht="16.5">
      <c r="A77" s="258" t="s">
        <v>135</v>
      </c>
      <c r="B77" s="259" t="s">
        <v>38</v>
      </c>
      <c r="C77" s="271"/>
      <c r="D77" s="239"/>
      <c r="E77" s="260">
        <f>'B. Obrtniška dela '!G166</f>
        <v>0</v>
      </c>
      <c r="F77" s="239"/>
      <c r="G77" s="239"/>
      <c r="H77" s="239"/>
    </row>
    <row r="78" spans="1:8" ht="16.5">
      <c r="A78" s="258" t="s">
        <v>136</v>
      </c>
      <c r="B78" s="259" t="s">
        <v>52</v>
      </c>
      <c r="C78" s="271"/>
      <c r="D78" s="239"/>
      <c r="E78" s="260">
        <f>'B. Obrtniška dela '!G182</f>
        <v>0</v>
      </c>
      <c r="F78" s="239"/>
      <c r="G78" s="239"/>
      <c r="H78" s="239"/>
    </row>
    <row r="79" spans="1:8" ht="16.5">
      <c r="A79" s="258" t="s">
        <v>137</v>
      </c>
      <c r="B79" s="367" t="s">
        <v>39</v>
      </c>
      <c r="C79" s="367"/>
      <c r="D79" s="239"/>
      <c r="E79" s="263">
        <f>'B. Obrtniška dela '!G268</f>
        <v>0</v>
      </c>
      <c r="F79" s="239"/>
      <c r="G79" s="239"/>
      <c r="H79" s="239"/>
    </row>
    <row r="80" spans="1:8" ht="16.5">
      <c r="A80" s="258" t="s">
        <v>138</v>
      </c>
      <c r="B80" s="367" t="s">
        <v>141</v>
      </c>
      <c r="C80" s="367"/>
      <c r="D80" s="239"/>
      <c r="E80" s="263">
        <f>'B. Obrtniška dela '!G279</f>
        <v>0</v>
      </c>
      <c r="F80" s="239"/>
      <c r="G80" s="239"/>
      <c r="H80" s="239"/>
    </row>
    <row r="81" spans="1:8" ht="16.5">
      <c r="A81" s="258" t="s">
        <v>139</v>
      </c>
      <c r="B81" s="376" t="s">
        <v>40</v>
      </c>
      <c r="C81" s="377"/>
      <c r="D81" s="239"/>
      <c r="E81" s="260">
        <f>'B. Obrtniška dela '!G337</f>
        <v>0</v>
      </c>
      <c r="F81" s="239"/>
      <c r="G81" s="239"/>
      <c r="H81" s="239"/>
    </row>
    <row r="82" spans="1:8" ht="16.5">
      <c r="A82" s="258" t="s">
        <v>140</v>
      </c>
      <c r="B82" s="259" t="s">
        <v>129</v>
      </c>
      <c r="C82" s="227" t="s">
        <v>292</v>
      </c>
      <c r="D82" s="239"/>
      <c r="E82" s="260">
        <f>SUM(E75:E81)*3%</f>
        <v>0</v>
      </c>
      <c r="F82" s="239"/>
      <c r="G82" s="239"/>
      <c r="H82" s="239"/>
    </row>
    <row r="83" spans="1:8" ht="17.25" thickBot="1">
      <c r="A83" s="264"/>
      <c r="B83" s="265"/>
      <c r="C83" s="266"/>
      <c r="D83" s="266"/>
      <c r="E83" s="266"/>
      <c r="F83" s="266"/>
      <c r="G83" s="239"/>
      <c r="H83" s="239"/>
    </row>
    <row r="84" spans="1:8" ht="16.5">
      <c r="A84" s="268" t="s">
        <v>142</v>
      </c>
      <c r="B84" s="269" t="s">
        <v>143</v>
      </c>
      <c r="C84" s="269"/>
      <c r="D84" s="239"/>
      <c r="E84" s="270">
        <f>SUM(E75:E83)</f>
        <v>0</v>
      </c>
      <c r="F84" s="239"/>
      <c r="G84" s="239"/>
      <c r="H84" s="239"/>
    </row>
    <row r="85" spans="1:8">
      <c r="A85" s="239"/>
      <c r="B85" s="239"/>
      <c r="C85" s="239"/>
      <c r="D85" s="239"/>
      <c r="E85" s="239"/>
      <c r="F85" s="239"/>
      <c r="G85" s="239"/>
      <c r="H85" s="239"/>
    </row>
    <row r="86" spans="1:8">
      <c r="A86" s="239"/>
      <c r="B86" s="239"/>
      <c r="C86" s="239"/>
      <c r="D86" s="239"/>
      <c r="E86" s="239"/>
      <c r="F86" s="239"/>
      <c r="G86" s="239"/>
      <c r="H86" s="239"/>
    </row>
  </sheetData>
  <mergeCells count="20">
    <mergeCell ref="B81:C81"/>
    <mergeCell ref="B32:F32"/>
    <mergeCell ref="B38:F40"/>
    <mergeCell ref="B41:F42"/>
    <mergeCell ref="B43:F45"/>
    <mergeCell ref="B48:F48"/>
    <mergeCell ref="B51:F55"/>
    <mergeCell ref="B34:F35"/>
    <mergeCell ref="B36:F37"/>
    <mergeCell ref="B46:F47"/>
    <mergeCell ref="B79:C79"/>
    <mergeCell ref="B80:C80"/>
    <mergeCell ref="B14:E14"/>
    <mergeCell ref="C8:E8"/>
    <mergeCell ref="B75:C75"/>
    <mergeCell ref="C2:E2"/>
    <mergeCell ref="C3:E3"/>
    <mergeCell ref="C5:E6"/>
    <mergeCell ref="C9:E9"/>
    <mergeCell ref="C10:E10"/>
  </mergeCells>
  <phoneticPr fontId="112" type="noConversion"/>
  <pageMargins left="0.98425196850393704" right="0.19685039370078741" top="0.86614173228346458" bottom="0.74803149606299213" header="0.39370078740157483" footer="0.31496062992125984"/>
  <pageSetup paperSize="9" scale="93" fitToHeight="0" orientation="portrait" r:id="rId1"/>
  <headerFooter>
    <oddFooter xml:space="preserve">&amp;L&amp;F&amp;C                                                       &amp;A&amp;R&amp;P/&amp;N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3300"/>
  </sheetPr>
  <dimension ref="A1:J250"/>
  <sheetViews>
    <sheetView tabSelected="1" view="pageBreakPreview" zoomScaleNormal="100" zoomScaleSheetLayoutView="100" workbookViewId="0">
      <selection activeCell="J235" sqref="J235"/>
    </sheetView>
  </sheetViews>
  <sheetFormatPr defaultColWidth="9.140625" defaultRowHeight="15"/>
  <cols>
    <col min="1" max="1" width="3.5703125" style="213" bestFit="1" customWidth="1"/>
    <col min="2" max="2" width="4.28515625" style="106" bestFit="1" customWidth="1"/>
    <col min="3" max="3" width="50.28515625" style="105" customWidth="1"/>
    <col min="4" max="4" width="8.140625" style="26" customWidth="1"/>
    <col min="5" max="5" width="6.28515625" style="26" bestFit="1" customWidth="1"/>
    <col min="6" max="6" width="8.42578125" style="26" bestFit="1" customWidth="1"/>
    <col min="7" max="7" width="11.7109375" style="26" bestFit="1" customWidth="1"/>
    <col min="8" max="8" width="1.7109375" style="4" customWidth="1"/>
    <col min="9" max="16384" width="9.140625" style="3"/>
  </cols>
  <sheetData>
    <row r="1" spans="1:10" s="8" customFormat="1" ht="15.75">
      <c r="A1" s="228"/>
      <c r="B1" s="229"/>
      <c r="C1" s="230"/>
      <c r="D1" s="231"/>
      <c r="E1" s="232"/>
      <c r="F1" s="232"/>
      <c r="G1" s="233"/>
      <c r="H1" s="234"/>
      <c r="I1" s="3"/>
    </row>
    <row r="2" spans="1:10" s="310" customFormat="1" ht="11.25">
      <c r="A2" s="335"/>
      <c r="B2" s="336" t="s">
        <v>243</v>
      </c>
      <c r="C2" s="337" t="s">
        <v>10</v>
      </c>
      <c r="D2" s="338" t="s">
        <v>246</v>
      </c>
      <c r="E2" s="339" t="s">
        <v>245</v>
      </c>
      <c r="F2" s="340" t="s">
        <v>244</v>
      </c>
      <c r="G2" s="341" t="s">
        <v>12</v>
      </c>
      <c r="H2" s="342"/>
      <c r="J2" s="310" t="s">
        <v>11</v>
      </c>
    </row>
    <row r="3" spans="1:10" s="4" customFormat="1" ht="28.5" customHeight="1">
      <c r="A3" s="214"/>
      <c r="B3" s="197" t="s">
        <v>91</v>
      </c>
      <c r="C3" s="115" t="s">
        <v>0</v>
      </c>
      <c r="D3" s="177"/>
      <c r="E3" s="177"/>
      <c r="F3" s="178"/>
      <c r="G3" s="177">
        <f>SUM(G142+G162+G183+G195+G232)</f>
        <v>0</v>
      </c>
    </row>
    <row r="4" spans="1:10" s="8" customFormat="1" ht="15.75">
      <c r="A4" s="70"/>
      <c r="B4" s="67"/>
      <c r="C4" s="281"/>
      <c r="D4" s="66"/>
      <c r="E4" s="30"/>
      <c r="F4" s="30"/>
      <c r="G4" s="83"/>
      <c r="H4" s="12"/>
      <c r="I4" s="3"/>
    </row>
    <row r="5" spans="1:10" s="8" customFormat="1" ht="15.75">
      <c r="A5" s="70"/>
      <c r="B5" s="67"/>
      <c r="C5" s="281"/>
      <c r="D5" s="66"/>
      <c r="E5" s="30"/>
      <c r="F5" s="30"/>
      <c r="G5" s="83"/>
      <c r="H5" s="12"/>
      <c r="I5" s="3"/>
    </row>
    <row r="6" spans="1:10" s="11" customFormat="1">
      <c r="A6" s="215"/>
      <c r="B6" s="198" t="s">
        <v>93</v>
      </c>
      <c r="C6" s="166" t="s">
        <v>235</v>
      </c>
      <c r="D6" s="45"/>
      <c r="E6" s="114"/>
      <c r="F6" s="114"/>
      <c r="G6" s="93"/>
      <c r="H6" s="10"/>
    </row>
    <row r="7" spans="1:10" s="11" customFormat="1">
      <c r="A7" s="216"/>
      <c r="B7" s="199"/>
      <c r="C7" s="115"/>
      <c r="D7" s="116"/>
      <c r="E7" s="117"/>
      <c r="F7" s="117"/>
      <c r="G7" s="118"/>
      <c r="H7" s="10"/>
    </row>
    <row r="8" spans="1:10">
      <c r="B8" s="196"/>
      <c r="C8" s="119" t="s">
        <v>37</v>
      </c>
      <c r="D8" s="66"/>
      <c r="E8" s="30"/>
      <c r="F8" s="30"/>
      <c r="G8" s="83"/>
    </row>
    <row r="9" spans="1:10">
      <c r="B9" s="196"/>
      <c r="C9" s="119"/>
      <c r="D9" s="66"/>
      <c r="E9" s="30"/>
      <c r="F9" s="30"/>
      <c r="G9" s="83"/>
    </row>
    <row r="10" spans="1:10">
      <c r="B10" s="196"/>
      <c r="C10" s="380" t="s">
        <v>346</v>
      </c>
      <c r="D10" s="380"/>
      <c r="E10" s="380"/>
      <c r="F10" s="380"/>
      <c r="G10" s="380"/>
    </row>
    <row r="11" spans="1:10">
      <c r="B11" s="196"/>
      <c r="C11" s="380"/>
      <c r="D11" s="380"/>
      <c r="E11" s="380"/>
      <c r="F11" s="380"/>
      <c r="G11" s="380"/>
    </row>
    <row r="12" spans="1:10">
      <c r="B12" s="196"/>
      <c r="C12" s="380"/>
      <c r="D12" s="380"/>
      <c r="E12" s="380"/>
      <c r="F12" s="380"/>
      <c r="G12" s="380"/>
    </row>
    <row r="13" spans="1:10">
      <c r="B13" s="196"/>
      <c r="C13" s="380" t="s">
        <v>347</v>
      </c>
      <c r="D13" s="380"/>
      <c r="E13" s="380"/>
      <c r="F13" s="380"/>
      <c r="G13" s="380"/>
    </row>
    <row r="14" spans="1:10">
      <c r="B14" s="196"/>
      <c r="C14" s="380"/>
      <c r="D14" s="380"/>
      <c r="E14" s="380"/>
      <c r="F14" s="380"/>
      <c r="G14" s="380"/>
    </row>
    <row r="15" spans="1:10">
      <c r="B15" s="196"/>
      <c r="C15" s="380"/>
      <c r="D15" s="380"/>
      <c r="E15" s="380"/>
      <c r="F15" s="380"/>
      <c r="G15" s="380"/>
    </row>
    <row r="16" spans="1:10">
      <c r="B16" s="196"/>
      <c r="C16" s="380"/>
      <c r="D16" s="380"/>
      <c r="E16" s="380"/>
      <c r="F16" s="380"/>
      <c r="G16" s="380"/>
    </row>
    <row r="17" spans="2:7">
      <c r="B17" s="196"/>
      <c r="C17" s="318"/>
      <c r="D17" s="318"/>
      <c r="E17" s="318"/>
      <c r="F17" s="318"/>
      <c r="G17" s="318"/>
    </row>
    <row r="18" spans="2:7">
      <c r="B18" s="196"/>
      <c r="C18" s="380" t="s">
        <v>348</v>
      </c>
      <c r="D18" s="380"/>
      <c r="E18" s="380"/>
      <c r="F18" s="380"/>
      <c r="G18" s="380"/>
    </row>
    <row r="19" spans="2:7">
      <c r="B19" s="196"/>
      <c r="C19" s="380"/>
      <c r="D19" s="380"/>
      <c r="E19" s="380"/>
      <c r="F19" s="380"/>
      <c r="G19" s="380"/>
    </row>
    <row r="20" spans="2:7">
      <c r="B20" s="196"/>
      <c r="C20" s="380"/>
      <c r="D20" s="380"/>
      <c r="E20" s="380"/>
      <c r="F20" s="380"/>
      <c r="G20" s="380"/>
    </row>
    <row r="21" spans="2:7">
      <c r="B21" s="196"/>
      <c r="C21" s="380" t="s">
        <v>34</v>
      </c>
      <c r="D21" s="380"/>
      <c r="E21" s="380"/>
      <c r="F21" s="380"/>
      <c r="G21" s="380"/>
    </row>
    <row r="22" spans="2:7">
      <c r="B22" s="196"/>
      <c r="C22" s="380"/>
      <c r="D22" s="380"/>
      <c r="E22" s="380"/>
      <c r="F22" s="380"/>
      <c r="G22" s="380"/>
    </row>
    <row r="23" spans="2:7">
      <c r="B23" s="196"/>
      <c r="C23" s="380"/>
      <c r="D23" s="380"/>
      <c r="E23" s="380"/>
      <c r="F23" s="380"/>
      <c r="G23" s="380"/>
    </row>
    <row r="24" spans="2:7">
      <c r="B24" s="196"/>
      <c r="C24" s="380" t="s">
        <v>236</v>
      </c>
      <c r="D24" s="380"/>
      <c r="E24" s="380"/>
      <c r="F24" s="380"/>
      <c r="G24" s="380"/>
    </row>
    <row r="25" spans="2:7">
      <c r="B25" s="196"/>
      <c r="C25" s="380"/>
      <c r="D25" s="380"/>
      <c r="E25" s="380"/>
      <c r="F25" s="380"/>
      <c r="G25" s="380"/>
    </row>
    <row r="26" spans="2:7">
      <c r="B26" s="196"/>
      <c r="C26" s="380"/>
      <c r="D26" s="380"/>
      <c r="E26" s="380"/>
      <c r="F26" s="380"/>
      <c r="G26" s="380"/>
    </row>
    <row r="27" spans="2:7">
      <c r="B27" s="196"/>
      <c r="C27" s="380" t="s">
        <v>84</v>
      </c>
      <c r="D27" s="380"/>
      <c r="E27" s="380"/>
      <c r="F27" s="380"/>
      <c r="G27" s="380"/>
    </row>
    <row r="28" spans="2:7">
      <c r="B28" s="196"/>
      <c r="C28" s="380"/>
      <c r="D28" s="380"/>
      <c r="E28" s="380"/>
      <c r="F28" s="380"/>
      <c r="G28" s="380"/>
    </row>
    <row r="29" spans="2:7">
      <c r="B29" s="196"/>
      <c r="C29" s="380" t="s">
        <v>54</v>
      </c>
      <c r="D29" s="383"/>
      <c r="E29" s="383"/>
      <c r="F29" s="383"/>
      <c r="G29" s="383"/>
    </row>
    <row r="30" spans="2:7">
      <c r="B30" s="196"/>
      <c r="C30" s="380" t="s">
        <v>349</v>
      </c>
      <c r="D30" s="380"/>
      <c r="E30" s="380"/>
      <c r="F30" s="380"/>
      <c r="G30" s="380"/>
    </row>
    <row r="31" spans="2:7">
      <c r="B31" s="196"/>
      <c r="C31" s="384"/>
      <c r="D31" s="384"/>
      <c r="E31" s="384"/>
      <c r="F31" s="384"/>
      <c r="G31" s="384"/>
    </row>
    <row r="32" spans="2:7">
      <c r="B32" s="196"/>
      <c r="C32" s="380" t="s">
        <v>43</v>
      </c>
      <c r="D32" s="380"/>
      <c r="E32" s="380"/>
      <c r="F32" s="380"/>
      <c r="G32" s="380"/>
    </row>
    <row r="33" spans="1:10">
      <c r="B33" s="196"/>
      <c r="C33" s="380"/>
      <c r="D33" s="380"/>
      <c r="E33" s="380"/>
      <c r="F33" s="380"/>
      <c r="G33" s="380"/>
    </row>
    <row r="34" spans="1:10">
      <c r="B34" s="196"/>
      <c r="C34" s="380"/>
      <c r="D34" s="380"/>
      <c r="E34" s="380"/>
      <c r="F34" s="380"/>
      <c r="G34" s="380"/>
    </row>
    <row r="35" spans="1:10">
      <c r="B35" s="196"/>
      <c r="C35" s="380"/>
      <c r="D35" s="380"/>
      <c r="E35" s="380"/>
      <c r="F35" s="380"/>
      <c r="G35" s="380"/>
    </row>
    <row r="36" spans="1:10">
      <c r="B36" s="196"/>
      <c r="C36" s="380" t="s">
        <v>50</v>
      </c>
      <c r="D36" s="380"/>
      <c r="E36" s="380"/>
      <c r="F36" s="380"/>
      <c r="G36" s="380"/>
    </row>
    <row r="37" spans="1:10">
      <c r="B37" s="196"/>
      <c r="C37" s="380"/>
      <c r="D37" s="380"/>
      <c r="E37" s="380"/>
      <c r="F37" s="380"/>
      <c r="G37" s="380"/>
    </row>
    <row r="38" spans="1:10">
      <c r="B38" s="196"/>
      <c r="C38" s="281"/>
      <c r="D38" s="66"/>
      <c r="E38" s="30"/>
      <c r="F38" s="30"/>
      <c r="G38" s="83"/>
    </row>
    <row r="39" spans="1:10">
      <c r="B39" s="196"/>
      <c r="C39" s="281"/>
      <c r="D39" s="66"/>
      <c r="E39" s="30"/>
      <c r="F39" s="30"/>
      <c r="G39" s="83"/>
    </row>
    <row r="40" spans="1:10" ht="206.45" customHeight="1">
      <c r="A40" s="77" t="s">
        <v>93</v>
      </c>
      <c r="B40" s="200" t="s">
        <v>298</v>
      </c>
      <c r="C40" s="318" t="s">
        <v>266</v>
      </c>
      <c r="D40" s="35"/>
      <c r="E40" s="36"/>
      <c r="F40" s="88"/>
      <c r="G40" s="37"/>
    </row>
    <row r="41" spans="1:10">
      <c r="A41" s="77"/>
      <c r="B41" s="200"/>
      <c r="C41" s="318"/>
      <c r="D41" s="35"/>
      <c r="E41" s="36"/>
      <c r="F41" s="88"/>
      <c r="G41" s="37"/>
    </row>
    <row r="42" spans="1:10" collapsed="1">
      <c r="B42" s="201">
        <v>1</v>
      </c>
      <c r="C42" s="281" t="s">
        <v>82</v>
      </c>
      <c r="D42" s="35" t="s">
        <v>15</v>
      </c>
      <c r="E42" s="143">
        <v>1</v>
      </c>
      <c r="F42" s="352">
        <v>0</v>
      </c>
      <c r="G42" s="37">
        <f>E42*F42</f>
        <v>0</v>
      </c>
      <c r="J42" s="3">
        <v>1</v>
      </c>
    </row>
    <row r="43" spans="1:10">
      <c r="B43" s="202"/>
      <c r="C43" s="318"/>
      <c r="D43" s="35"/>
      <c r="E43" s="36"/>
      <c r="F43" s="30"/>
      <c r="G43" s="37"/>
    </row>
    <row r="44" spans="1:10">
      <c r="B44" s="202"/>
      <c r="C44" s="318"/>
      <c r="D44" s="35"/>
      <c r="E44" s="36"/>
      <c r="F44" s="30"/>
      <c r="G44" s="37"/>
    </row>
    <row r="45" spans="1:10" ht="48">
      <c r="A45" s="77" t="s">
        <v>93</v>
      </c>
      <c r="B45" s="200" t="s">
        <v>299</v>
      </c>
      <c r="C45" s="320" t="s">
        <v>70</v>
      </c>
      <c r="D45" s="35"/>
      <c r="E45" s="36"/>
      <c r="F45" s="76"/>
      <c r="G45" s="37"/>
    </row>
    <row r="46" spans="1:10">
      <c r="B46" s="203"/>
      <c r="C46" s="318"/>
    </row>
    <row r="47" spans="1:10" collapsed="1">
      <c r="B47" s="201">
        <v>1</v>
      </c>
      <c r="C47" s="324" t="s">
        <v>60</v>
      </c>
      <c r="D47" s="325" t="s">
        <v>14</v>
      </c>
      <c r="E47" s="143">
        <v>36</v>
      </c>
      <c r="F47" s="353">
        <v>0</v>
      </c>
      <c r="G47" s="136">
        <f>E47*F47</f>
        <v>0</v>
      </c>
      <c r="J47" s="3">
        <v>28</v>
      </c>
    </row>
    <row r="48" spans="1:10" s="6" customFormat="1" ht="25.5">
      <c r="A48" s="217"/>
      <c r="B48" s="121"/>
      <c r="C48" s="81"/>
      <c r="D48" s="120"/>
      <c r="E48" s="82"/>
      <c r="F48" s="121"/>
      <c r="G48" s="82"/>
      <c r="H48" s="4"/>
    </row>
    <row r="49" spans="1:10" ht="48">
      <c r="A49" s="77" t="s">
        <v>93</v>
      </c>
      <c r="B49" s="200" t="s">
        <v>300</v>
      </c>
      <c r="C49" s="320" t="s">
        <v>172</v>
      </c>
      <c r="D49" s="35"/>
      <c r="E49" s="36"/>
      <c r="F49" s="76"/>
      <c r="G49" s="37"/>
    </row>
    <row r="50" spans="1:10">
      <c r="B50" s="203"/>
      <c r="C50" s="318"/>
    </row>
    <row r="51" spans="1:10" collapsed="1">
      <c r="B51" s="201">
        <v>1</v>
      </c>
      <c r="C51" s="324" t="s">
        <v>171</v>
      </c>
      <c r="D51" s="325" t="s">
        <v>14</v>
      </c>
      <c r="E51" s="143">
        <v>8</v>
      </c>
      <c r="F51" s="353">
        <v>0</v>
      </c>
      <c r="G51" s="136">
        <f>E51*F51</f>
        <v>0</v>
      </c>
      <c r="J51" s="3">
        <v>28</v>
      </c>
    </row>
    <row r="52" spans="1:10" s="6" customFormat="1" ht="25.5">
      <c r="A52" s="217"/>
      <c r="B52" s="121"/>
      <c r="C52" s="81"/>
      <c r="D52" s="120"/>
      <c r="E52" s="82"/>
      <c r="F52" s="121"/>
      <c r="G52" s="82"/>
      <c r="H52" s="4"/>
    </row>
    <row r="53" spans="1:10" ht="48">
      <c r="A53" s="77" t="s">
        <v>93</v>
      </c>
      <c r="B53" s="200" t="s">
        <v>301</v>
      </c>
      <c r="C53" s="320" t="s">
        <v>71</v>
      </c>
      <c r="D53" s="35"/>
      <c r="E53" s="36"/>
      <c r="F53" s="76"/>
      <c r="G53" s="37"/>
    </row>
    <row r="54" spans="1:10">
      <c r="B54" s="203"/>
      <c r="C54" s="318"/>
    </row>
    <row r="55" spans="1:10" collapsed="1">
      <c r="B55" s="201">
        <v>1</v>
      </c>
      <c r="C55" s="326" t="s">
        <v>61</v>
      </c>
      <c r="D55" s="327" t="s">
        <v>14</v>
      </c>
      <c r="E55" s="143">
        <v>47.2</v>
      </c>
      <c r="F55" s="354">
        <v>0</v>
      </c>
      <c r="G55" s="136">
        <f>E55*F55</f>
        <v>0</v>
      </c>
      <c r="J55" s="3">
        <v>42</v>
      </c>
    </row>
    <row r="56" spans="1:10" s="6" customFormat="1" ht="25.5">
      <c r="A56" s="217"/>
      <c r="B56" s="121"/>
      <c r="C56" s="81"/>
      <c r="D56" s="120"/>
      <c r="E56" s="82"/>
      <c r="F56" s="121"/>
      <c r="G56" s="82"/>
      <c r="H56" s="4"/>
    </row>
    <row r="57" spans="1:10">
      <c r="A57" s="77" t="s">
        <v>93</v>
      </c>
      <c r="B57" s="200" t="s">
        <v>302</v>
      </c>
      <c r="C57" s="380" t="s">
        <v>68</v>
      </c>
      <c r="D57" s="35"/>
      <c r="E57" s="36"/>
      <c r="F57" s="76"/>
      <c r="G57" s="37"/>
    </row>
    <row r="58" spans="1:10">
      <c r="A58" s="77"/>
      <c r="B58" s="200"/>
      <c r="C58" s="380"/>
      <c r="D58" s="35"/>
      <c r="E58" s="36"/>
      <c r="F58" s="76"/>
      <c r="G58" s="37"/>
    </row>
    <row r="59" spans="1:10">
      <c r="A59" s="77"/>
      <c r="B59" s="200"/>
      <c r="C59" s="380"/>
      <c r="D59" s="35"/>
      <c r="E59" s="36"/>
      <c r="F59" s="76"/>
      <c r="G59" s="37"/>
    </row>
    <row r="60" spans="1:10">
      <c r="B60" s="122"/>
      <c r="C60" s="380"/>
      <c r="D60" s="35"/>
      <c r="E60" s="36"/>
      <c r="F60" s="76"/>
      <c r="G60" s="37"/>
    </row>
    <row r="61" spans="1:10">
      <c r="B61" s="202"/>
      <c r="C61" s="380"/>
      <c r="D61" s="35"/>
      <c r="E61" s="36"/>
      <c r="F61" s="36"/>
      <c r="G61" s="37"/>
    </row>
    <row r="62" spans="1:10">
      <c r="B62" s="203"/>
      <c r="C62" s="318"/>
    </row>
    <row r="63" spans="1:10" collapsed="1">
      <c r="B63" s="201">
        <v>1</v>
      </c>
      <c r="C63" s="281" t="s">
        <v>83</v>
      </c>
      <c r="D63" s="35" t="s">
        <v>13</v>
      </c>
      <c r="E63" s="143">
        <v>4.8</v>
      </c>
      <c r="F63" s="352">
        <v>0</v>
      </c>
      <c r="G63" s="37">
        <f>E63*F63</f>
        <v>0</v>
      </c>
      <c r="J63" s="3">
        <v>7</v>
      </c>
    </row>
    <row r="64" spans="1:10" s="6" customFormat="1" ht="25.5">
      <c r="A64" s="217"/>
      <c r="B64" s="121"/>
      <c r="C64" s="81"/>
      <c r="D64" s="120"/>
      <c r="E64" s="141"/>
      <c r="F64" s="121"/>
      <c r="G64" s="82"/>
      <c r="H64" s="4"/>
    </row>
    <row r="65" spans="1:10" ht="72">
      <c r="A65" s="77" t="s">
        <v>93</v>
      </c>
      <c r="B65" s="200" t="s">
        <v>303</v>
      </c>
      <c r="C65" s="318" t="s">
        <v>165</v>
      </c>
      <c r="D65" s="35"/>
      <c r="E65" s="36"/>
      <c r="F65" s="76"/>
      <c r="G65" s="37"/>
    </row>
    <row r="66" spans="1:10" ht="36">
      <c r="A66" s="77"/>
      <c r="B66" s="200"/>
      <c r="C66" s="328" t="s">
        <v>267</v>
      </c>
      <c r="D66" s="35"/>
      <c r="E66" s="36"/>
      <c r="F66" s="76"/>
      <c r="G66" s="37"/>
    </row>
    <row r="67" spans="1:10">
      <c r="B67" s="203"/>
      <c r="C67" s="318"/>
    </row>
    <row r="68" spans="1:10" collapsed="1">
      <c r="B68" s="201">
        <v>1</v>
      </c>
      <c r="C68" s="281" t="s">
        <v>152</v>
      </c>
      <c r="D68" s="35" t="s">
        <v>13</v>
      </c>
      <c r="E68" s="143">
        <v>54.4</v>
      </c>
      <c r="F68" s="352">
        <v>0</v>
      </c>
      <c r="G68" s="37">
        <f>E68*F68</f>
        <v>0</v>
      </c>
      <c r="J68" s="3">
        <v>7</v>
      </c>
    </row>
    <row r="69" spans="1:10" s="6" customFormat="1" ht="25.5">
      <c r="A69" s="217"/>
      <c r="B69" s="121"/>
      <c r="C69" s="81"/>
      <c r="D69" s="120"/>
      <c r="E69" s="141"/>
      <c r="F69" s="121"/>
      <c r="G69" s="82"/>
      <c r="H69" s="4"/>
    </row>
    <row r="70" spans="1:10" ht="72">
      <c r="A70" s="77" t="s">
        <v>93</v>
      </c>
      <c r="B70" s="200" t="s">
        <v>304</v>
      </c>
      <c r="C70" s="318" t="s">
        <v>166</v>
      </c>
      <c r="D70" s="35"/>
      <c r="E70" s="36"/>
      <c r="F70" s="76"/>
      <c r="G70" s="37"/>
    </row>
    <row r="71" spans="1:10">
      <c r="A71" s="77"/>
      <c r="B71" s="200"/>
      <c r="C71" s="328" t="s">
        <v>164</v>
      </c>
      <c r="D71" s="35"/>
      <c r="E71" s="36"/>
      <c r="F71" s="76"/>
      <c r="G71" s="37"/>
    </row>
    <row r="72" spans="1:10">
      <c r="B72" s="203"/>
      <c r="C72" s="318"/>
    </row>
    <row r="73" spans="1:10" collapsed="1">
      <c r="B73" s="201">
        <v>1</v>
      </c>
      <c r="C73" s="281" t="s">
        <v>152</v>
      </c>
      <c r="D73" s="35" t="s">
        <v>13</v>
      </c>
      <c r="E73" s="143">
        <v>82.6</v>
      </c>
      <c r="F73" s="352">
        <v>0</v>
      </c>
      <c r="G73" s="37">
        <f>E73*F73</f>
        <v>0</v>
      </c>
      <c r="J73" s="3">
        <v>7</v>
      </c>
    </row>
    <row r="74" spans="1:10" s="6" customFormat="1" ht="25.5">
      <c r="A74" s="217"/>
      <c r="B74" s="121"/>
      <c r="C74" s="81"/>
      <c r="D74" s="120"/>
      <c r="E74" s="141"/>
      <c r="F74" s="121"/>
      <c r="G74" s="82"/>
      <c r="H74" s="4"/>
    </row>
    <row r="75" spans="1:10" ht="57.6" customHeight="1">
      <c r="A75" s="77" t="s">
        <v>93</v>
      </c>
      <c r="B75" s="200" t="s">
        <v>305</v>
      </c>
      <c r="C75" s="318" t="s">
        <v>151</v>
      </c>
      <c r="D75" s="35"/>
      <c r="E75" s="36"/>
      <c r="F75" s="76"/>
      <c r="G75" s="37"/>
    </row>
    <row r="76" spans="1:10">
      <c r="A76" s="77"/>
      <c r="B76" s="200"/>
      <c r="C76" s="329" t="s">
        <v>155</v>
      </c>
      <c r="D76" s="35"/>
      <c r="E76" s="36"/>
      <c r="F76" s="76"/>
      <c r="G76" s="37"/>
    </row>
    <row r="77" spans="1:10">
      <c r="B77" s="203"/>
      <c r="C77" s="318"/>
    </row>
    <row r="78" spans="1:10" collapsed="1">
      <c r="B78" s="201">
        <v>1</v>
      </c>
      <c r="C78" s="281" t="s">
        <v>152</v>
      </c>
      <c r="D78" s="35" t="s">
        <v>13</v>
      </c>
      <c r="E78" s="143">
        <v>3.9</v>
      </c>
      <c r="F78" s="352">
        <v>0</v>
      </c>
      <c r="G78" s="37">
        <f>E78*F78</f>
        <v>0</v>
      </c>
      <c r="J78" s="3">
        <v>7</v>
      </c>
    </row>
    <row r="79" spans="1:10" s="6" customFormat="1" ht="25.5">
      <c r="A79" s="217"/>
      <c r="B79" s="121"/>
      <c r="C79" s="81"/>
      <c r="D79" s="120"/>
      <c r="E79" s="141"/>
      <c r="F79" s="121"/>
      <c r="G79" s="82"/>
      <c r="H79" s="4"/>
    </row>
    <row r="80" spans="1:10" ht="57.6" customHeight="1">
      <c r="A80" s="77" t="s">
        <v>93</v>
      </c>
      <c r="B80" s="200" t="s">
        <v>306</v>
      </c>
      <c r="C80" s="318" t="s">
        <v>153</v>
      </c>
      <c r="D80" s="35"/>
      <c r="E80" s="36"/>
      <c r="F80" s="76"/>
      <c r="G80" s="37"/>
    </row>
    <row r="81" spans="1:10">
      <c r="A81" s="77"/>
      <c r="B81" s="200"/>
      <c r="C81" s="329" t="s">
        <v>156</v>
      </c>
      <c r="D81" s="35"/>
      <c r="E81" s="36"/>
      <c r="F81" s="76"/>
      <c r="G81" s="37"/>
    </row>
    <row r="82" spans="1:10">
      <c r="B82" s="203"/>
      <c r="C82" s="318"/>
    </row>
    <row r="83" spans="1:10" collapsed="1">
      <c r="B83" s="201">
        <v>1</v>
      </c>
      <c r="C83" s="281" t="s">
        <v>154</v>
      </c>
      <c r="D83" s="35" t="s">
        <v>13</v>
      </c>
      <c r="E83" s="143">
        <v>27.1</v>
      </c>
      <c r="F83" s="352">
        <v>0</v>
      </c>
      <c r="G83" s="37">
        <f>E83*F83</f>
        <v>0</v>
      </c>
      <c r="J83" s="3">
        <v>7</v>
      </c>
    </row>
    <row r="84" spans="1:10" s="6" customFormat="1" ht="25.5">
      <c r="A84" s="217"/>
      <c r="B84" s="121"/>
      <c r="C84" s="81"/>
      <c r="D84" s="120"/>
      <c r="E84" s="141"/>
      <c r="F84" s="121"/>
      <c r="G84" s="82"/>
      <c r="H84" s="4"/>
    </row>
    <row r="85" spans="1:10" ht="46.5" customHeight="1">
      <c r="A85" s="77" t="s">
        <v>93</v>
      </c>
      <c r="B85" s="200" t="s">
        <v>307</v>
      </c>
      <c r="C85" s="318" t="s">
        <v>167</v>
      </c>
      <c r="D85" s="35"/>
      <c r="E85" s="36"/>
      <c r="F85" s="76"/>
      <c r="G85" s="37"/>
    </row>
    <row r="86" spans="1:10">
      <c r="B86" s="203"/>
      <c r="C86" s="318"/>
    </row>
    <row r="87" spans="1:10" collapsed="1">
      <c r="B87" s="201">
        <v>1</v>
      </c>
      <c r="C87" s="281" t="s">
        <v>168</v>
      </c>
      <c r="D87" s="35" t="s">
        <v>13</v>
      </c>
      <c r="E87" s="143">
        <v>48.9</v>
      </c>
      <c r="F87" s="352">
        <v>0</v>
      </c>
      <c r="G87" s="37">
        <f>E87*F87</f>
        <v>0</v>
      </c>
      <c r="J87" s="3">
        <v>7</v>
      </c>
    </row>
    <row r="88" spans="1:10" ht="8.4499999999999993" customHeight="1">
      <c r="B88" s="203"/>
      <c r="C88" s="318"/>
    </row>
    <row r="89" spans="1:10" collapsed="1">
      <c r="B89" s="201">
        <v>2</v>
      </c>
      <c r="C89" s="281" t="s">
        <v>169</v>
      </c>
      <c r="D89" s="35" t="s">
        <v>13</v>
      </c>
      <c r="E89" s="143">
        <v>59</v>
      </c>
      <c r="F89" s="352">
        <v>0</v>
      </c>
      <c r="G89" s="37">
        <f>E89*F89</f>
        <v>0</v>
      </c>
      <c r="J89" s="3">
        <v>7</v>
      </c>
    </row>
    <row r="90" spans="1:10" s="6" customFormat="1" ht="25.5">
      <c r="A90" s="217"/>
      <c r="B90" s="121"/>
      <c r="C90" s="81"/>
      <c r="D90" s="120"/>
      <c r="E90" s="141"/>
      <c r="F90" s="121"/>
      <c r="G90" s="82"/>
      <c r="H90" s="4"/>
    </row>
    <row r="91" spans="1:10" ht="68.45" customHeight="1">
      <c r="A91" s="77" t="s">
        <v>93</v>
      </c>
      <c r="B91" s="200" t="s">
        <v>308</v>
      </c>
      <c r="C91" s="318" t="s">
        <v>173</v>
      </c>
      <c r="D91" s="35"/>
      <c r="E91" s="36"/>
      <c r="F91" s="76"/>
      <c r="G91" s="37"/>
    </row>
    <row r="92" spans="1:10">
      <c r="B92" s="203"/>
      <c r="C92" s="318"/>
    </row>
    <row r="93" spans="1:10" collapsed="1">
      <c r="B93" s="201">
        <v>1</v>
      </c>
      <c r="C93" s="281" t="s">
        <v>174</v>
      </c>
      <c r="D93" s="35" t="s">
        <v>13</v>
      </c>
      <c r="E93" s="143">
        <v>16.8</v>
      </c>
      <c r="F93" s="352">
        <v>0</v>
      </c>
      <c r="G93" s="37">
        <f>E93*F93</f>
        <v>0</v>
      </c>
      <c r="J93" s="3">
        <v>7</v>
      </c>
    </row>
    <row r="94" spans="1:10" ht="8.4499999999999993" customHeight="1">
      <c r="B94" s="203"/>
      <c r="C94" s="318"/>
    </row>
    <row r="95" spans="1:10" collapsed="1">
      <c r="B95" s="201">
        <v>2</v>
      </c>
      <c r="C95" s="281" t="s">
        <v>170</v>
      </c>
      <c r="D95" s="35" t="s">
        <v>13</v>
      </c>
      <c r="E95" s="143">
        <v>47.2</v>
      </c>
      <c r="F95" s="352">
        <v>0</v>
      </c>
      <c r="G95" s="37">
        <f>E95*F95</f>
        <v>0</v>
      </c>
      <c r="J95" s="3">
        <v>7</v>
      </c>
    </row>
    <row r="96" spans="1:10" s="6" customFormat="1" ht="25.5">
      <c r="A96" s="217"/>
      <c r="B96" s="121"/>
      <c r="C96" s="81"/>
      <c r="D96" s="120"/>
      <c r="E96" s="141"/>
      <c r="F96" s="121"/>
      <c r="G96" s="82"/>
      <c r="H96" s="4"/>
    </row>
    <row r="97" spans="1:10" ht="68.45" customHeight="1">
      <c r="A97" s="77" t="s">
        <v>93</v>
      </c>
      <c r="B97" s="200" t="s">
        <v>309</v>
      </c>
      <c r="C97" s="318" t="s">
        <v>177</v>
      </c>
      <c r="D97" s="35"/>
      <c r="E97" s="36"/>
      <c r="F97" s="76"/>
      <c r="G97" s="37"/>
    </row>
    <row r="98" spans="1:10">
      <c r="B98" s="203"/>
      <c r="C98" s="318"/>
    </row>
    <row r="99" spans="1:10" collapsed="1">
      <c r="B99" s="201">
        <v>1</v>
      </c>
      <c r="C99" s="281" t="s">
        <v>175</v>
      </c>
      <c r="D99" s="35" t="s">
        <v>13</v>
      </c>
      <c r="E99" s="143">
        <v>18.7</v>
      </c>
      <c r="F99" s="352">
        <v>0</v>
      </c>
      <c r="G99" s="37">
        <f>E99*F99</f>
        <v>0</v>
      </c>
      <c r="J99" s="3">
        <v>7</v>
      </c>
    </row>
    <row r="100" spans="1:10" s="6" customFormat="1" ht="25.5">
      <c r="A100" s="217"/>
      <c r="B100" s="121"/>
      <c r="C100" s="81"/>
      <c r="D100" s="120"/>
      <c r="E100" s="141"/>
      <c r="F100" s="121"/>
      <c r="G100" s="82"/>
      <c r="H100" s="4"/>
    </row>
    <row r="101" spans="1:10" ht="47.45" customHeight="1">
      <c r="A101" s="77" t="s">
        <v>93</v>
      </c>
      <c r="B101" s="200" t="s">
        <v>310</v>
      </c>
      <c r="C101" s="318" t="s">
        <v>176</v>
      </c>
      <c r="D101" s="35"/>
      <c r="E101" s="36"/>
      <c r="F101" s="76"/>
      <c r="G101" s="37"/>
    </row>
    <row r="102" spans="1:10">
      <c r="B102" s="203"/>
      <c r="C102" s="318"/>
    </row>
    <row r="103" spans="1:10" collapsed="1">
      <c r="B103" s="201">
        <v>1</v>
      </c>
      <c r="C103" s="281" t="s">
        <v>178</v>
      </c>
      <c r="D103" s="35" t="s">
        <v>13</v>
      </c>
      <c r="E103" s="143">
        <v>4.5</v>
      </c>
      <c r="F103" s="352">
        <v>0</v>
      </c>
      <c r="G103" s="37">
        <f>E103*F103</f>
        <v>0</v>
      </c>
      <c r="J103" s="3">
        <v>7</v>
      </c>
    </row>
    <row r="104" spans="1:10" s="6" customFormat="1" ht="25.5">
      <c r="A104" s="217"/>
      <c r="B104" s="121"/>
      <c r="C104" s="81"/>
      <c r="D104" s="120"/>
      <c r="E104" s="141"/>
      <c r="F104" s="121"/>
      <c r="G104" s="82"/>
      <c r="H104" s="4"/>
    </row>
    <row r="105" spans="1:10" ht="48">
      <c r="A105" s="77" t="s">
        <v>93</v>
      </c>
      <c r="B105" s="200" t="s">
        <v>311</v>
      </c>
      <c r="C105" s="318" t="s">
        <v>268</v>
      </c>
      <c r="D105" s="35"/>
      <c r="E105" s="36"/>
      <c r="F105" s="76"/>
      <c r="G105" s="37"/>
    </row>
    <row r="106" spans="1:10">
      <c r="B106" s="203"/>
      <c r="C106" s="318"/>
    </row>
    <row r="107" spans="1:10" collapsed="1">
      <c r="B107" s="201">
        <v>1</v>
      </c>
      <c r="C107" s="281" t="s">
        <v>59</v>
      </c>
      <c r="D107" s="35" t="s">
        <v>14</v>
      </c>
      <c r="E107" s="143">
        <v>60.5</v>
      </c>
      <c r="F107" s="352">
        <v>0</v>
      </c>
      <c r="G107" s="37">
        <f>E107*F107</f>
        <v>0</v>
      </c>
      <c r="J107" s="3">
        <v>47</v>
      </c>
    </row>
    <row r="108" spans="1:10" s="6" customFormat="1" ht="25.5">
      <c r="A108" s="217"/>
      <c r="B108" s="121"/>
      <c r="C108" s="81"/>
      <c r="D108" s="120"/>
      <c r="E108" s="141"/>
      <c r="F108" s="121"/>
      <c r="G108" s="82"/>
      <c r="H108" s="4"/>
    </row>
    <row r="109" spans="1:10" ht="60.6" customHeight="1">
      <c r="A109" s="77" t="s">
        <v>93</v>
      </c>
      <c r="B109" s="200" t="s">
        <v>312</v>
      </c>
      <c r="C109" s="318" t="s">
        <v>234</v>
      </c>
      <c r="D109" s="35"/>
      <c r="E109" s="36"/>
      <c r="F109" s="76"/>
      <c r="G109" s="37"/>
    </row>
    <row r="110" spans="1:10">
      <c r="B110" s="203"/>
      <c r="C110" s="318"/>
    </row>
    <row r="111" spans="1:10" collapsed="1">
      <c r="B111" s="201">
        <v>1</v>
      </c>
      <c r="C111" s="281" t="s">
        <v>233</v>
      </c>
      <c r="D111" s="35" t="s">
        <v>29</v>
      </c>
      <c r="E111" s="143">
        <v>1</v>
      </c>
      <c r="F111" s="352">
        <v>0</v>
      </c>
      <c r="G111" s="37">
        <f>E111*F111</f>
        <v>0</v>
      </c>
      <c r="J111" s="3">
        <v>29</v>
      </c>
    </row>
    <row r="112" spans="1:10" s="6" customFormat="1" ht="25.5">
      <c r="A112" s="217"/>
      <c r="B112" s="121"/>
      <c r="C112" s="81"/>
      <c r="D112" s="120"/>
      <c r="E112" s="141"/>
      <c r="F112" s="121"/>
      <c r="G112" s="82"/>
      <c r="H112" s="4"/>
    </row>
    <row r="113" spans="1:10" ht="48">
      <c r="A113" s="77" t="s">
        <v>93</v>
      </c>
      <c r="B113" s="200" t="s">
        <v>313</v>
      </c>
      <c r="C113" s="318" t="s">
        <v>144</v>
      </c>
      <c r="D113" s="35"/>
      <c r="E113" s="36"/>
      <c r="F113" s="76"/>
      <c r="G113" s="37"/>
    </row>
    <row r="114" spans="1:10">
      <c r="B114" s="202"/>
      <c r="C114" s="318" t="s">
        <v>146</v>
      </c>
      <c r="D114" s="35"/>
      <c r="E114" s="36"/>
      <c r="F114" s="36"/>
      <c r="G114" s="37"/>
    </row>
    <row r="115" spans="1:10">
      <c r="B115" s="203"/>
      <c r="C115" s="318"/>
    </row>
    <row r="116" spans="1:10" collapsed="1">
      <c r="B116" s="201">
        <v>1</v>
      </c>
      <c r="C116" s="281" t="s">
        <v>145</v>
      </c>
      <c r="D116" s="35" t="s">
        <v>13</v>
      </c>
      <c r="E116" s="143">
        <v>16</v>
      </c>
      <c r="F116" s="352">
        <v>0</v>
      </c>
      <c r="G116" s="37">
        <f>E116*F116</f>
        <v>0</v>
      </c>
      <c r="J116" s="3">
        <v>22</v>
      </c>
    </row>
    <row r="117" spans="1:10" s="6" customFormat="1" ht="25.5">
      <c r="A117" s="217"/>
      <c r="B117" s="121"/>
      <c r="C117" s="81"/>
      <c r="D117" s="120"/>
      <c r="E117" s="141"/>
      <c r="F117" s="121"/>
      <c r="G117" s="82"/>
      <c r="H117" s="4"/>
    </row>
    <row r="118" spans="1:10" ht="72">
      <c r="A118" s="77" t="s">
        <v>93</v>
      </c>
      <c r="B118" s="200" t="s">
        <v>314</v>
      </c>
      <c r="C118" s="318" t="s">
        <v>147</v>
      </c>
      <c r="D118" s="35"/>
      <c r="E118" s="36"/>
      <c r="F118" s="76"/>
      <c r="G118" s="37"/>
    </row>
    <row r="119" spans="1:10">
      <c r="B119" s="203"/>
      <c r="C119" s="318"/>
    </row>
    <row r="120" spans="1:10" collapsed="1">
      <c r="B120" s="201">
        <v>1</v>
      </c>
      <c r="C120" s="281" t="s">
        <v>149</v>
      </c>
      <c r="D120" s="35" t="s">
        <v>16</v>
      </c>
      <c r="E120" s="143">
        <v>2.6</v>
      </c>
      <c r="F120" s="355">
        <v>0</v>
      </c>
      <c r="G120" s="37">
        <f>E120*F120</f>
        <v>0</v>
      </c>
      <c r="J120" s="3">
        <v>5</v>
      </c>
    </row>
    <row r="121" spans="1:10" s="6" customFormat="1" ht="25.5">
      <c r="A121" s="217"/>
      <c r="B121" s="121"/>
      <c r="C121" s="81"/>
      <c r="D121" s="120"/>
      <c r="E121" s="141"/>
      <c r="F121" s="121"/>
      <c r="G121" s="82"/>
      <c r="H121" s="4"/>
    </row>
    <row r="122" spans="1:10" ht="72">
      <c r="A122" s="77" t="s">
        <v>93</v>
      </c>
      <c r="B122" s="200" t="s">
        <v>315</v>
      </c>
      <c r="C122" s="322" t="s">
        <v>148</v>
      </c>
      <c r="D122" s="35"/>
      <c r="E122" s="36"/>
      <c r="F122" s="76"/>
      <c r="G122" s="37"/>
    </row>
    <row r="123" spans="1:10">
      <c r="B123" s="203"/>
      <c r="C123" s="322"/>
    </row>
    <row r="124" spans="1:10" collapsed="1">
      <c r="B124" s="201">
        <v>1</v>
      </c>
      <c r="C124" s="281" t="s">
        <v>150</v>
      </c>
      <c r="D124" s="35" t="s">
        <v>16</v>
      </c>
      <c r="E124" s="143">
        <v>0.5</v>
      </c>
      <c r="F124" s="355">
        <v>0</v>
      </c>
      <c r="G124" s="37">
        <f>E124*F124</f>
        <v>0</v>
      </c>
      <c r="J124" s="3">
        <v>5</v>
      </c>
    </row>
    <row r="125" spans="1:10">
      <c r="B125" s="201"/>
      <c r="C125" s="281"/>
      <c r="D125" s="35"/>
      <c r="E125" s="143"/>
      <c r="F125" s="47"/>
      <c r="G125" s="37"/>
    </row>
    <row r="126" spans="1:10" ht="47.25" customHeight="1">
      <c r="A126" s="77" t="s">
        <v>93</v>
      </c>
      <c r="B126" s="200" t="s">
        <v>317</v>
      </c>
      <c r="C126" s="322" t="s">
        <v>319</v>
      </c>
      <c r="D126" s="35"/>
      <c r="E126" s="36"/>
      <c r="F126" s="76"/>
      <c r="G126" s="37"/>
    </row>
    <row r="127" spans="1:10">
      <c r="B127" s="203"/>
      <c r="C127" s="322"/>
    </row>
    <row r="128" spans="1:10" collapsed="1">
      <c r="B128" s="201">
        <v>1</v>
      </c>
      <c r="C128" s="281" t="s">
        <v>318</v>
      </c>
      <c r="D128" s="35" t="s">
        <v>13</v>
      </c>
      <c r="E128" s="143">
        <v>86</v>
      </c>
      <c r="F128" s="355">
        <v>0</v>
      </c>
      <c r="G128" s="37">
        <f>E128*F128</f>
        <v>0</v>
      </c>
      <c r="J128" s="3">
        <v>5</v>
      </c>
    </row>
    <row r="129" spans="1:10" s="6" customFormat="1" ht="25.5">
      <c r="A129" s="217"/>
      <c r="B129" s="121"/>
      <c r="C129" s="81"/>
      <c r="D129" s="120"/>
      <c r="E129" s="141"/>
      <c r="F129" s="121"/>
      <c r="G129" s="82"/>
      <c r="H129" s="4"/>
    </row>
    <row r="130" spans="1:10" ht="53.25" customHeight="1">
      <c r="A130" s="77" t="s">
        <v>93</v>
      </c>
      <c r="B130" s="200" t="s">
        <v>320</v>
      </c>
      <c r="C130" s="322" t="s">
        <v>325</v>
      </c>
      <c r="D130" s="35"/>
      <c r="E130" s="36"/>
      <c r="F130" s="76"/>
      <c r="G130" s="37"/>
    </row>
    <row r="131" spans="1:10">
      <c r="B131" s="203"/>
      <c r="C131" s="322"/>
    </row>
    <row r="132" spans="1:10" collapsed="1">
      <c r="B132" s="201">
        <v>1</v>
      </c>
      <c r="C132" s="281" t="s">
        <v>332</v>
      </c>
      <c r="D132" s="35" t="s">
        <v>14</v>
      </c>
      <c r="E132" s="143">
        <v>174</v>
      </c>
      <c r="F132" s="355">
        <v>0</v>
      </c>
      <c r="G132" s="37">
        <f>E132*F132</f>
        <v>0</v>
      </c>
      <c r="J132" s="3">
        <v>5</v>
      </c>
    </row>
    <row r="133" spans="1:10" s="6" customFormat="1" ht="25.5">
      <c r="A133" s="217"/>
      <c r="B133" s="121"/>
      <c r="C133" s="81"/>
      <c r="D133" s="120"/>
      <c r="E133" s="141"/>
      <c r="F133" s="121"/>
      <c r="G133" s="82"/>
      <c r="H133" s="4"/>
    </row>
    <row r="134" spans="1:10" ht="44.25" customHeight="1">
      <c r="A134" s="77" t="s">
        <v>93</v>
      </c>
      <c r="B134" s="200" t="s">
        <v>326</v>
      </c>
      <c r="C134" s="322" t="s">
        <v>330</v>
      </c>
      <c r="D134" s="35"/>
      <c r="E134" s="36"/>
      <c r="F134" s="76"/>
      <c r="G134" s="37"/>
    </row>
    <row r="135" spans="1:10">
      <c r="B135" s="203"/>
      <c r="C135" s="322"/>
    </row>
    <row r="136" spans="1:10" collapsed="1">
      <c r="B136" s="201">
        <v>1</v>
      </c>
      <c r="C136" s="281" t="s">
        <v>333</v>
      </c>
      <c r="D136" s="35" t="s">
        <v>14</v>
      </c>
      <c r="E136" s="143">
        <v>162</v>
      </c>
      <c r="F136" s="355">
        <v>0</v>
      </c>
      <c r="G136" s="37">
        <f>E136*F136</f>
        <v>0</v>
      </c>
      <c r="J136" s="3">
        <v>5</v>
      </c>
    </row>
    <row r="137" spans="1:10" s="6" customFormat="1" ht="25.5">
      <c r="A137" s="217"/>
      <c r="B137" s="121"/>
      <c r="C137" s="81"/>
      <c r="D137" s="120"/>
      <c r="E137" s="141"/>
      <c r="F137" s="121"/>
      <c r="G137" s="82"/>
      <c r="H137" s="4"/>
    </row>
    <row r="138" spans="1:10" ht="50.25" customHeight="1">
      <c r="A138" s="77" t="s">
        <v>93</v>
      </c>
      <c r="B138" s="200" t="s">
        <v>331</v>
      </c>
      <c r="C138" s="318" t="s">
        <v>328</v>
      </c>
      <c r="D138" s="35"/>
      <c r="E138" s="36"/>
      <c r="F138" s="76"/>
      <c r="G138" s="37"/>
    </row>
    <row r="139" spans="1:10">
      <c r="B139" s="203"/>
      <c r="C139" s="318"/>
    </row>
    <row r="140" spans="1:10" collapsed="1">
      <c r="B140" s="201">
        <v>1</v>
      </c>
      <c r="C140" s="281" t="s">
        <v>337</v>
      </c>
      <c r="D140" s="35" t="s">
        <v>15</v>
      </c>
      <c r="E140" s="143">
        <v>20</v>
      </c>
      <c r="F140" s="355">
        <v>0</v>
      </c>
      <c r="G140" s="37">
        <f>E140*F140</f>
        <v>0</v>
      </c>
      <c r="J140" s="3">
        <v>5</v>
      </c>
    </row>
    <row r="141" spans="1:10" s="6" customFormat="1" ht="25.5">
      <c r="A141" s="217"/>
      <c r="B141" s="121"/>
      <c r="C141" s="81"/>
      <c r="D141" s="120"/>
      <c r="E141" s="141"/>
      <c r="F141" s="121"/>
      <c r="G141" s="82"/>
      <c r="H141" s="4"/>
    </row>
    <row r="142" spans="1:10" s="11" customFormat="1">
      <c r="A142" s="92"/>
      <c r="B142" s="205" t="s">
        <v>93</v>
      </c>
      <c r="C142" s="59" t="s">
        <v>235</v>
      </c>
      <c r="D142" s="45" t="s">
        <v>35</v>
      </c>
      <c r="E142" s="114"/>
      <c r="F142" s="114"/>
      <c r="G142" s="93">
        <f>SUM(G38:G141)</f>
        <v>0</v>
      </c>
      <c r="H142" s="10"/>
    </row>
    <row r="143" spans="1:10" ht="15.75" thickBot="1">
      <c r="A143" s="219"/>
      <c r="B143" s="206"/>
      <c r="C143" s="42"/>
      <c r="D143" s="43"/>
      <c r="E143" s="44"/>
      <c r="F143" s="44"/>
      <c r="G143" s="44"/>
      <c r="H143" s="1"/>
    </row>
    <row r="144" spans="1:10">
      <c r="A144" s="214"/>
      <c r="B144" s="196"/>
      <c r="C144" s="318"/>
      <c r="D144" s="37"/>
      <c r="E144" s="37"/>
      <c r="F144" s="37"/>
      <c r="G144" s="37"/>
      <c r="H144" s="2"/>
    </row>
    <row r="145" spans="1:10">
      <c r="A145" s="214"/>
      <c r="B145" s="196"/>
      <c r="C145" s="318"/>
      <c r="D145" s="37"/>
      <c r="E145" s="37"/>
      <c r="F145" s="37"/>
      <c r="G145" s="37"/>
      <c r="H145" s="2"/>
    </row>
    <row r="146" spans="1:10">
      <c r="A146" s="214"/>
      <c r="B146" s="196"/>
      <c r="C146" s="318"/>
      <c r="D146" s="37"/>
      <c r="E146" s="37"/>
      <c r="F146" s="37"/>
      <c r="G146" s="37"/>
      <c r="H146" s="2"/>
    </row>
    <row r="147" spans="1:10" s="11" customFormat="1">
      <c r="A147" s="215"/>
      <c r="B147" s="212" t="s">
        <v>94</v>
      </c>
      <c r="C147" s="166" t="s">
        <v>123</v>
      </c>
      <c r="D147" s="167"/>
      <c r="E147" s="167"/>
      <c r="F147" s="167"/>
      <c r="G147" s="167"/>
      <c r="H147" s="10"/>
    </row>
    <row r="148" spans="1:10">
      <c r="A148" s="214"/>
      <c r="B148" s="209"/>
      <c r="C148" s="281"/>
      <c r="D148" s="133"/>
      <c r="E148" s="133"/>
      <c r="F148" s="133"/>
      <c r="G148" s="133"/>
    </row>
    <row r="149" spans="1:10">
      <c r="B149" s="196"/>
      <c r="C149" s="317"/>
      <c r="D149" s="317"/>
      <c r="E149" s="317"/>
      <c r="F149" s="317"/>
      <c r="G149" s="318"/>
    </row>
    <row r="150" spans="1:10" ht="112.5" customHeight="1">
      <c r="A150" s="77" t="s">
        <v>94</v>
      </c>
      <c r="B150" s="200" t="s">
        <v>298</v>
      </c>
      <c r="C150" s="318" t="s">
        <v>282</v>
      </c>
      <c r="D150" s="35"/>
      <c r="E150" s="36"/>
      <c r="F150" s="76"/>
      <c r="G150" s="37"/>
    </row>
    <row r="151" spans="1:10">
      <c r="B151" s="201"/>
      <c r="C151" s="87"/>
      <c r="D151" s="35"/>
      <c r="E151" s="144"/>
      <c r="F151" s="76"/>
      <c r="G151" s="318"/>
    </row>
    <row r="152" spans="1:10" s="11" customFormat="1" collapsed="1">
      <c r="A152" s="218"/>
      <c r="B152" s="204">
        <v>1</v>
      </c>
      <c r="C152" s="330" t="s">
        <v>239</v>
      </c>
      <c r="D152" s="134" t="s">
        <v>66</v>
      </c>
      <c r="E152" s="143">
        <v>1.8</v>
      </c>
      <c r="F152" s="356">
        <v>0</v>
      </c>
      <c r="G152" s="135">
        <f>E152*F152</f>
        <v>0</v>
      </c>
      <c r="H152" s="10"/>
      <c r="J152" s="11">
        <v>3.6</v>
      </c>
    </row>
    <row r="153" spans="1:10" s="6" customFormat="1" ht="25.5">
      <c r="A153" s="217"/>
      <c r="B153" s="121"/>
      <c r="C153" s="81"/>
      <c r="D153" s="120"/>
      <c r="E153" s="141"/>
      <c r="F153" s="121"/>
      <c r="G153" s="82"/>
      <c r="H153" s="13"/>
    </row>
    <row r="154" spans="1:10" ht="113.25" customHeight="1">
      <c r="A154" s="77" t="s">
        <v>94</v>
      </c>
      <c r="B154" s="200" t="s">
        <v>299</v>
      </c>
      <c r="C154" s="320" t="s">
        <v>281</v>
      </c>
      <c r="D154" s="35"/>
      <c r="E154" s="36"/>
      <c r="F154" s="76"/>
      <c r="G154" s="37"/>
    </row>
    <row r="155" spans="1:10">
      <c r="B155" s="201"/>
      <c r="C155" s="87"/>
      <c r="D155" s="35"/>
      <c r="E155" s="144"/>
      <c r="F155" s="76"/>
      <c r="G155" s="318"/>
    </row>
    <row r="156" spans="1:10" s="11" customFormat="1">
      <c r="A156" s="218"/>
      <c r="B156" s="204">
        <v>1</v>
      </c>
      <c r="C156" s="330" t="s">
        <v>241</v>
      </c>
      <c r="D156" s="331" t="s">
        <v>57</v>
      </c>
      <c r="E156" s="143">
        <v>9.6</v>
      </c>
      <c r="F156" s="357">
        <v>0</v>
      </c>
      <c r="G156" s="135">
        <f>E156*F156</f>
        <v>0</v>
      </c>
      <c r="H156" s="10"/>
      <c r="J156" s="11">
        <v>36.6</v>
      </c>
    </row>
    <row r="157" spans="1:10" s="6" customFormat="1" ht="25.5">
      <c r="A157" s="217"/>
      <c r="B157" s="121"/>
      <c r="C157" s="81"/>
      <c r="D157" s="120"/>
      <c r="E157" s="141"/>
      <c r="F157" s="121"/>
      <c r="G157" s="82"/>
      <c r="H157" s="13"/>
    </row>
    <row r="158" spans="1:10" ht="60">
      <c r="A158" s="77" t="s">
        <v>94</v>
      </c>
      <c r="B158" s="200" t="s">
        <v>300</v>
      </c>
      <c r="C158" s="87" t="s">
        <v>288</v>
      </c>
      <c r="D158" s="35"/>
      <c r="E158" s="36"/>
      <c r="F158" s="76"/>
      <c r="G158" s="37"/>
    </row>
    <row r="159" spans="1:10">
      <c r="B159" s="201"/>
      <c r="C159" s="87"/>
      <c r="D159" s="35"/>
      <c r="E159" s="144"/>
      <c r="F159" s="76"/>
      <c r="G159" s="318"/>
    </row>
    <row r="160" spans="1:10" s="11" customFormat="1">
      <c r="A160" s="218"/>
      <c r="B160" s="204">
        <v>1</v>
      </c>
      <c r="C160" s="332" t="s">
        <v>240</v>
      </c>
      <c r="D160" s="333" t="s">
        <v>57</v>
      </c>
      <c r="E160" s="143">
        <v>5</v>
      </c>
      <c r="F160" s="358">
        <v>0</v>
      </c>
      <c r="G160" s="53">
        <f>E160*F160</f>
        <v>0</v>
      </c>
      <c r="H160" s="10"/>
      <c r="J160" s="11">
        <v>30.2</v>
      </c>
    </row>
    <row r="161" spans="1:10" s="6" customFormat="1" ht="25.5">
      <c r="A161" s="217"/>
      <c r="B161" s="121"/>
      <c r="C161" s="81"/>
      <c r="D161" s="120"/>
      <c r="E161" s="141"/>
      <c r="F161" s="121"/>
      <c r="G161" s="82"/>
      <c r="H161" s="13"/>
    </row>
    <row r="162" spans="1:10">
      <c r="A162" s="59"/>
      <c r="B162" s="306" t="s">
        <v>94</v>
      </c>
      <c r="C162" s="59" t="s">
        <v>123</v>
      </c>
      <c r="D162" s="39" t="s">
        <v>35</v>
      </c>
      <c r="E162" s="40"/>
      <c r="F162" s="40"/>
      <c r="G162" s="41">
        <f>SUM(G150:G161)</f>
        <v>0</v>
      </c>
    </row>
    <row r="163" spans="1:10">
      <c r="B163" s="196"/>
      <c r="C163" s="318"/>
      <c r="D163" s="35"/>
      <c r="E163" s="36"/>
      <c r="F163" s="76"/>
      <c r="G163" s="37"/>
    </row>
    <row r="164" spans="1:10">
      <c r="B164" s="196"/>
      <c r="C164" s="318"/>
      <c r="D164" s="35"/>
      <c r="E164" s="36"/>
      <c r="F164" s="76"/>
      <c r="G164" s="37"/>
    </row>
    <row r="165" spans="1:10">
      <c r="A165" s="214"/>
      <c r="B165" s="196"/>
      <c r="C165" s="318"/>
      <c r="D165" s="37"/>
      <c r="E165" s="37"/>
      <c r="F165" s="37"/>
      <c r="G165" s="37"/>
      <c r="H165" s="2"/>
    </row>
    <row r="166" spans="1:10">
      <c r="A166" s="220"/>
      <c r="B166" s="207" t="s">
        <v>95</v>
      </c>
      <c r="C166" s="168" t="s">
        <v>58</v>
      </c>
      <c r="D166" s="39"/>
      <c r="E166" s="40"/>
      <c r="F166" s="40"/>
      <c r="G166" s="41"/>
    </row>
    <row r="167" spans="1:10">
      <c r="B167" s="203"/>
      <c r="C167" s="318"/>
    </row>
    <row r="168" spans="1:10">
      <c r="B168" s="196"/>
      <c r="C168" s="317"/>
      <c r="D168" s="317"/>
      <c r="E168" s="317"/>
      <c r="F168" s="317"/>
      <c r="G168" s="318"/>
    </row>
    <row r="169" spans="1:10" ht="118.9" customHeight="1">
      <c r="A169" s="77" t="s">
        <v>95</v>
      </c>
      <c r="B169" s="200" t="s">
        <v>298</v>
      </c>
      <c r="C169" s="334" t="s">
        <v>256</v>
      </c>
      <c r="D169" s="35"/>
      <c r="E169" s="36"/>
      <c r="F169" s="76"/>
      <c r="G169" s="37"/>
    </row>
    <row r="170" spans="1:10">
      <c r="B170" s="202"/>
      <c r="C170" s="318"/>
      <c r="D170" s="35"/>
      <c r="E170" s="36"/>
      <c r="F170" s="76"/>
      <c r="G170" s="37"/>
    </row>
    <row r="171" spans="1:10" s="11" customFormat="1" collapsed="1">
      <c r="A171" s="218"/>
      <c r="B171" s="204">
        <v>1</v>
      </c>
      <c r="C171" s="115" t="s">
        <v>255</v>
      </c>
      <c r="D171" s="52" t="s">
        <v>29</v>
      </c>
      <c r="E171" s="143">
        <v>20</v>
      </c>
      <c r="F171" s="358">
        <v>0</v>
      </c>
      <c r="G171" s="53">
        <f>E171*F171</f>
        <v>0</v>
      </c>
      <c r="H171" s="10"/>
      <c r="J171" s="11">
        <v>10</v>
      </c>
    </row>
    <row r="172" spans="1:10" s="6" customFormat="1" ht="25.5">
      <c r="A172" s="217"/>
      <c r="B172" s="121"/>
      <c r="C172" s="81"/>
      <c r="D172" s="81"/>
      <c r="E172" s="145"/>
      <c r="F172" s="81"/>
      <c r="G172" s="37"/>
      <c r="H172" s="13"/>
    </row>
    <row r="173" spans="1:10">
      <c r="A173" s="59"/>
      <c r="B173" s="208" t="s">
        <v>95</v>
      </c>
      <c r="C173" s="59" t="s">
        <v>58</v>
      </c>
      <c r="D173" s="39" t="s">
        <v>36</v>
      </c>
      <c r="E173" s="40"/>
      <c r="F173" s="40"/>
      <c r="G173" s="41">
        <f>SUM(G166:G172)</f>
        <v>0</v>
      </c>
    </row>
    <row r="174" spans="1:10">
      <c r="A174" s="59"/>
      <c r="B174" s="208"/>
      <c r="C174" s="59"/>
      <c r="D174" s="39"/>
      <c r="E174" s="40"/>
      <c r="F174" s="40"/>
      <c r="G174" s="41"/>
    </row>
    <row r="175" spans="1:10">
      <c r="A175" s="59"/>
      <c r="B175" s="208"/>
      <c r="C175" s="59"/>
      <c r="D175" s="39"/>
      <c r="E175" s="40"/>
      <c r="F175" s="40"/>
      <c r="G175" s="41"/>
    </row>
    <row r="176" spans="1:10">
      <c r="A176" s="220"/>
      <c r="B176" s="207" t="s">
        <v>95</v>
      </c>
      <c r="C176" s="168" t="s">
        <v>339</v>
      </c>
      <c r="D176" s="39"/>
      <c r="E176" s="40"/>
      <c r="F176" s="40"/>
      <c r="G176" s="41"/>
    </row>
    <row r="177" spans="1:10">
      <c r="B177" s="203"/>
      <c r="C177" s="349"/>
    </row>
    <row r="178" spans="1:10">
      <c r="B178" s="196"/>
      <c r="C178" s="348"/>
      <c r="D178" s="348"/>
      <c r="E178" s="348"/>
      <c r="F178" s="348"/>
      <c r="G178" s="349"/>
    </row>
    <row r="179" spans="1:10" ht="118.9" customHeight="1">
      <c r="A179" s="77" t="s">
        <v>95</v>
      </c>
      <c r="B179" s="200" t="s">
        <v>299</v>
      </c>
      <c r="C179" s="334" t="s">
        <v>341</v>
      </c>
      <c r="D179" s="35"/>
      <c r="E179" s="36"/>
      <c r="F179" s="76"/>
      <c r="G179" s="37"/>
    </row>
    <row r="180" spans="1:10">
      <c r="B180" s="202"/>
      <c r="C180" s="349"/>
      <c r="D180" s="35"/>
      <c r="E180" s="36"/>
      <c r="F180" s="76"/>
      <c r="G180" s="37"/>
    </row>
    <row r="181" spans="1:10" s="11" customFormat="1" collapsed="1">
      <c r="A181" s="218"/>
      <c r="B181" s="204">
        <v>1</v>
      </c>
      <c r="C181" s="115" t="s">
        <v>340</v>
      </c>
      <c r="D181" s="52" t="s">
        <v>29</v>
      </c>
      <c r="E181" s="143">
        <v>13</v>
      </c>
      <c r="F181" s="358">
        <v>0</v>
      </c>
      <c r="G181" s="53">
        <f>E181*F181</f>
        <v>0</v>
      </c>
      <c r="H181" s="10"/>
      <c r="J181" s="11">
        <v>10</v>
      </c>
    </row>
    <row r="182" spans="1:10" s="6" customFormat="1" ht="25.5">
      <c r="A182" s="217"/>
      <c r="B182" s="121"/>
      <c r="C182" s="81"/>
      <c r="D182" s="81"/>
      <c r="E182" s="145"/>
      <c r="F182" s="81"/>
      <c r="G182" s="37"/>
      <c r="H182" s="13"/>
    </row>
    <row r="183" spans="1:10">
      <c r="A183" s="59"/>
      <c r="B183" s="208" t="s">
        <v>95</v>
      </c>
      <c r="C183" s="59" t="s">
        <v>352</v>
      </c>
      <c r="D183" s="39" t="s">
        <v>36</v>
      </c>
      <c r="E183" s="40"/>
      <c r="F183" s="40"/>
      <c r="G183" s="41">
        <f>G173+G181</f>
        <v>0</v>
      </c>
    </row>
    <row r="184" spans="1:10">
      <c r="A184" s="214"/>
      <c r="B184" s="196"/>
      <c r="C184" s="318"/>
      <c r="D184" s="35"/>
      <c r="E184" s="36"/>
      <c r="F184" s="36"/>
      <c r="G184" s="36"/>
      <c r="H184" s="1"/>
    </row>
    <row r="185" spans="1:10" s="4" customFormat="1">
      <c r="A185" s="214"/>
      <c r="B185" s="196"/>
      <c r="C185" s="318"/>
      <c r="D185" s="35"/>
      <c r="E185" s="36"/>
      <c r="F185" s="36"/>
      <c r="G185" s="36"/>
      <c r="H185" s="1"/>
    </row>
    <row r="186" spans="1:10">
      <c r="A186" s="214"/>
      <c r="B186" s="196"/>
      <c r="C186" s="318"/>
      <c r="D186" s="35"/>
      <c r="E186" s="36"/>
      <c r="F186" s="36"/>
      <c r="G186" s="36"/>
      <c r="H186" s="1"/>
    </row>
    <row r="187" spans="1:10" s="11" customFormat="1">
      <c r="A187" s="215"/>
      <c r="B187" s="198" t="s">
        <v>96</v>
      </c>
      <c r="C187" s="166" t="s">
        <v>242</v>
      </c>
      <c r="D187" s="45"/>
      <c r="E187" s="114"/>
      <c r="F187" s="114"/>
      <c r="G187" s="93"/>
      <c r="H187" s="10"/>
    </row>
    <row r="188" spans="1:10">
      <c r="B188" s="203"/>
      <c r="C188" s="318"/>
    </row>
    <row r="189" spans="1:10">
      <c r="B189" s="196"/>
      <c r="C189" s="317"/>
      <c r="D189" s="317"/>
      <c r="E189" s="317"/>
      <c r="F189" s="317"/>
      <c r="G189" s="318"/>
    </row>
    <row r="190" spans="1:10" ht="219.75" customHeight="1">
      <c r="A190" s="77" t="s">
        <v>96</v>
      </c>
      <c r="B190" s="200" t="s">
        <v>298</v>
      </c>
      <c r="C190" s="87" t="s">
        <v>237</v>
      </c>
      <c r="D190" s="35"/>
      <c r="E190" s="36"/>
      <c r="F190" s="76"/>
      <c r="G190" s="37"/>
    </row>
    <row r="191" spans="1:10">
      <c r="C191" s="87" t="s">
        <v>81</v>
      </c>
    </row>
    <row r="192" spans="1:10">
      <c r="C192" s="87"/>
    </row>
    <row r="193" spans="1:10" s="11" customFormat="1" collapsed="1">
      <c r="A193" s="218"/>
      <c r="B193" s="204">
        <v>1</v>
      </c>
      <c r="C193" s="115" t="s">
        <v>90</v>
      </c>
      <c r="D193" s="52" t="s">
        <v>13</v>
      </c>
      <c r="E193" s="143">
        <v>851</v>
      </c>
      <c r="F193" s="358">
        <v>0</v>
      </c>
      <c r="G193" s="53">
        <f>E193*F193</f>
        <v>0</v>
      </c>
      <c r="H193" s="10"/>
      <c r="J193" s="11">
        <v>602</v>
      </c>
    </row>
    <row r="194" spans="1:10">
      <c r="C194" s="107"/>
    </row>
    <row r="195" spans="1:10">
      <c r="A195" s="59"/>
      <c r="B195" s="208" t="s">
        <v>96</v>
      </c>
      <c r="C195" s="59" t="s">
        <v>242</v>
      </c>
      <c r="D195" s="39" t="s">
        <v>36</v>
      </c>
      <c r="E195" s="40"/>
      <c r="F195" s="40"/>
      <c r="G195" s="41">
        <f>SUM(G190:G193)</f>
        <v>0</v>
      </c>
    </row>
    <row r="196" spans="1:10">
      <c r="A196" s="214"/>
      <c r="B196" s="196"/>
      <c r="C196" s="318"/>
      <c r="D196" s="35"/>
      <c r="E196" s="36"/>
      <c r="F196" s="36"/>
      <c r="G196" s="36"/>
      <c r="H196" s="1"/>
    </row>
    <row r="197" spans="1:10" s="4" customFormat="1">
      <c r="A197" s="214"/>
      <c r="B197" s="196"/>
      <c r="C197" s="318"/>
      <c r="D197" s="35"/>
      <c r="E197" s="36"/>
      <c r="F197" s="36"/>
      <c r="G197" s="36"/>
      <c r="H197" s="1"/>
    </row>
    <row r="198" spans="1:10">
      <c r="A198" s="214"/>
      <c r="B198" s="196"/>
      <c r="C198" s="318"/>
      <c r="D198" s="37"/>
      <c r="E198" s="37"/>
      <c r="F198" s="37"/>
      <c r="G198" s="37"/>
      <c r="H198" s="2"/>
    </row>
    <row r="199" spans="1:10">
      <c r="A199" s="221"/>
      <c r="B199" s="207" t="s">
        <v>97</v>
      </c>
      <c r="C199" s="168" t="s">
        <v>33</v>
      </c>
      <c r="D199" s="195"/>
      <c r="E199" s="195"/>
      <c r="F199" s="195"/>
      <c r="G199" s="195"/>
    </row>
    <row r="200" spans="1:10" s="4" customFormat="1" ht="20.45" customHeight="1">
      <c r="A200" s="214"/>
      <c r="B200" s="209"/>
      <c r="C200" s="281"/>
      <c r="D200" s="133"/>
      <c r="E200" s="133"/>
      <c r="F200" s="133"/>
      <c r="G200" s="133"/>
    </row>
    <row r="201" spans="1:10">
      <c r="B201" s="196"/>
      <c r="C201" s="317"/>
      <c r="D201" s="317"/>
      <c r="E201" s="317"/>
      <c r="F201" s="317"/>
      <c r="G201" s="317"/>
    </row>
    <row r="202" spans="1:10" ht="24">
      <c r="A202" s="77" t="s">
        <v>97</v>
      </c>
      <c r="B202" s="200" t="s">
        <v>298</v>
      </c>
      <c r="C202" s="323" t="s">
        <v>321</v>
      </c>
      <c r="D202" s="35"/>
      <c r="E202" s="36"/>
      <c r="F202" s="88"/>
      <c r="G202" s="37"/>
    </row>
    <row r="203" spans="1:10">
      <c r="B203" s="203"/>
      <c r="C203" s="322"/>
    </row>
    <row r="204" spans="1:10" s="11" customFormat="1" collapsed="1">
      <c r="A204" s="218"/>
      <c r="B204" s="204">
        <v>1</v>
      </c>
      <c r="C204" s="115" t="s">
        <v>322</v>
      </c>
      <c r="D204" s="52" t="s">
        <v>13</v>
      </c>
      <c r="E204" s="143">
        <v>641.5</v>
      </c>
      <c r="F204" s="358">
        <v>0</v>
      </c>
      <c r="G204" s="53">
        <f>E204*F204</f>
        <v>0</v>
      </c>
      <c r="H204" s="10"/>
      <c r="J204" s="11">
        <v>1</v>
      </c>
    </row>
    <row r="205" spans="1:10" s="6" customFormat="1" ht="25.5">
      <c r="A205" s="217"/>
      <c r="B205" s="121"/>
      <c r="C205" s="81"/>
      <c r="D205" s="120"/>
      <c r="E205" s="82"/>
      <c r="F205" s="82"/>
      <c r="G205" s="37"/>
      <c r="H205" s="4"/>
    </row>
    <row r="206" spans="1:10" ht="24">
      <c r="A206" s="77" t="s">
        <v>97</v>
      </c>
      <c r="B206" s="200" t="s">
        <v>299</v>
      </c>
      <c r="C206" s="323" t="s">
        <v>323</v>
      </c>
      <c r="D206" s="35"/>
      <c r="E206" s="36"/>
      <c r="F206" s="88"/>
      <c r="G206" s="37"/>
    </row>
    <row r="207" spans="1:10">
      <c r="B207" s="203"/>
      <c r="C207" s="322"/>
    </row>
    <row r="208" spans="1:10" s="11" customFormat="1" collapsed="1">
      <c r="A208" s="218"/>
      <c r="B208" s="204">
        <v>1</v>
      </c>
      <c r="C208" s="115" t="s">
        <v>324</v>
      </c>
      <c r="D208" s="52" t="s">
        <v>13</v>
      </c>
      <c r="E208" s="143">
        <v>86</v>
      </c>
      <c r="F208" s="358">
        <v>0</v>
      </c>
      <c r="G208" s="53">
        <f>E208*F208</f>
        <v>0</v>
      </c>
      <c r="H208" s="10"/>
      <c r="J208" s="11">
        <v>1</v>
      </c>
    </row>
    <row r="209" spans="1:10" s="6" customFormat="1" ht="25.5">
      <c r="A209" s="217"/>
      <c r="B209" s="121"/>
      <c r="C209" s="81"/>
      <c r="D209" s="120"/>
      <c r="E209" s="82"/>
      <c r="F209" s="82"/>
      <c r="G209" s="37"/>
      <c r="H209" s="4"/>
    </row>
    <row r="210" spans="1:10" ht="24">
      <c r="A210" s="77" t="s">
        <v>97</v>
      </c>
      <c r="B210" s="200" t="s">
        <v>300</v>
      </c>
      <c r="C210" s="323" t="s">
        <v>327</v>
      </c>
      <c r="D210" s="35"/>
      <c r="E210" s="36"/>
      <c r="F210" s="88"/>
      <c r="G210" s="37"/>
    </row>
    <row r="211" spans="1:10">
      <c r="B211" s="203"/>
      <c r="C211" s="322"/>
    </row>
    <row r="212" spans="1:10" s="11" customFormat="1" collapsed="1">
      <c r="A212" s="218"/>
      <c r="B212" s="204">
        <v>1</v>
      </c>
      <c r="C212" s="115" t="s">
        <v>334</v>
      </c>
      <c r="D212" s="52" t="s">
        <v>14</v>
      </c>
      <c r="E212" s="143">
        <v>174</v>
      </c>
      <c r="F212" s="358">
        <v>0</v>
      </c>
      <c r="G212" s="53">
        <f>E212*F212</f>
        <v>0</v>
      </c>
      <c r="H212" s="10"/>
      <c r="J212" s="11">
        <v>1</v>
      </c>
    </row>
    <row r="213" spans="1:10" s="6" customFormat="1" ht="25.5">
      <c r="A213" s="217"/>
      <c r="B213" s="121"/>
      <c r="C213" s="81"/>
      <c r="D213" s="120"/>
      <c r="E213" s="82"/>
      <c r="F213" s="82"/>
      <c r="G213" s="37"/>
      <c r="H213" s="4"/>
    </row>
    <row r="214" spans="1:10" ht="24">
      <c r="A214" s="77" t="s">
        <v>97</v>
      </c>
      <c r="B214" s="200" t="s">
        <v>301</v>
      </c>
      <c r="C214" s="323" t="s">
        <v>335</v>
      </c>
      <c r="D214" s="35"/>
      <c r="E214" s="36"/>
      <c r="F214" s="88"/>
      <c r="G214" s="37"/>
    </row>
    <row r="215" spans="1:10">
      <c r="B215" s="203"/>
      <c r="C215" s="322"/>
    </row>
    <row r="216" spans="1:10" s="11" customFormat="1" collapsed="1">
      <c r="A216" s="218"/>
      <c r="B216" s="204">
        <v>1</v>
      </c>
      <c r="C216" s="115" t="s">
        <v>336</v>
      </c>
      <c r="D216" s="52" t="s">
        <v>14</v>
      </c>
      <c r="E216" s="143">
        <v>162</v>
      </c>
      <c r="F216" s="358">
        <v>0</v>
      </c>
      <c r="G216" s="53">
        <f>E216*F216</f>
        <v>0</v>
      </c>
      <c r="H216" s="10"/>
      <c r="J216" s="11">
        <v>1</v>
      </c>
    </row>
    <row r="217" spans="1:10" s="6" customFormat="1" ht="25.5">
      <c r="A217" s="217"/>
      <c r="B217" s="121"/>
      <c r="C217" s="81"/>
      <c r="D217" s="120"/>
      <c r="E217" s="82"/>
      <c r="F217" s="82"/>
      <c r="G217" s="37"/>
      <c r="H217" s="4"/>
    </row>
    <row r="218" spans="1:10" ht="36">
      <c r="A218" s="77" t="s">
        <v>97</v>
      </c>
      <c r="B218" s="200" t="s">
        <v>302</v>
      </c>
      <c r="C218" s="323" t="s">
        <v>329</v>
      </c>
      <c r="D218" s="35"/>
      <c r="E218" s="36"/>
      <c r="F218" s="88"/>
      <c r="G218" s="37"/>
    </row>
    <row r="219" spans="1:10">
      <c r="B219" s="203"/>
      <c r="C219" s="322"/>
    </row>
    <row r="220" spans="1:10" s="11" customFormat="1" collapsed="1">
      <c r="A220" s="218"/>
      <c r="B220" s="204">
        <v>1</v>
      </c>
      <c r="C220" s="115" t="s">
        <v>338</v>
      </c>
      <c r="D220" s="52" t="s">
        <v>67</v>
      </c>
      <c r="E220" s="143">
        <v>20</v>
      </c>
      <c r="F220" s="358">
        <v>0</v>
      </c>
      <c r="G220" s="53">
        <f>E220*F220</f>
        <v>0</v>
      </c>
      <c r="H220" s="10"/>
      <c r="J220" s="11">
        <v>1</v>
      </c>
    </row>
    <row r="221" spans="1:10" s="6" customFormat="1" ht="25.5">
      <c r="A221" s="217"/>
      <c r="B221" s="121"/>
      <c r="C221" s="81"/>
      <c r="D221" s="120"/>
      <c r="E221" s="82"/>
      <c r="F221" s="82"/>
      <c r="G221" s="37"/>
      <c r="H221" s="4"/>
    </row>
    <row r="222" spans="1:10" ht="36">
      <c r="A222" s="77" t="s">
        <v>97</v>
      </c>
      <c r="B222" s="200" t="s">
        <v>303</v>
      </c>
      <c r="C222" s="321" t="s">
        <v>73</v>
      </c>
      <c r="D222" s="35"/>
      <c r="E222" s="36"/>
      <c r="F222" s="88"/>
      <c r="G222" s="37"/>
    </row>
    <row r="223" spans="1:10">
      <c r="B223" s="203"/>
      <c r="C223" s="318"/>
    </row>
    <row r="224" spans="1:10" s="11" customFormat="1" collapsed="1">
      <c r="A224" s="218"/>
      <c r="B224" s="204">
        <v>1</v>
      </c>
      <c r="C224" s="115" t="s">
        <v>74</v>
      </c>
      <c r="D224" s="52" t="s">
        <v>67</v>
      </c>
      <c r="E224" s="143">
        <v>1</v>
      </c>
      <c r="F224" s="358">
        <v>0</v>
      </c>
      <c r="G224" s="53">
        <f>E224*F224</f>
        <v>0</v>
      </c>
      <c r="H224" s="10"/>
      <c r="J224" s="11">
        <v>1</v>
      </c>
    </row>
    <row r="225" spans="1:10" s="6" customFormat="1" ht="25.5">
      <c r="A225" s="217"/>
      <c r="B225" s="121"/>
      <c r="C225" s="81"/>
      <c r="D225" s="120"/>
      <c r="E225" s="82"/>
      <c r="F225" s="82"/>
      <c r="G225" s="37"/>
      <c r="H225" s="4"/>
    </row>
    <row r="226" spans="1:10">
      <c r="A226" s="77" t="s">
        <v>97</v>
      </c>
      <c r="B226" s="200" t="s">
        <v>304</v>
      </c>
      <c r="C226" s="382" t="s">
        <v>238</v>
      </c>
      <c r="D226" s="86"/>
      <c r="E226" s="99"/>
      <c r="F226" s="100"/>
      <c r="G226" s="37"/>
    </row>
    <row r="227" spans="1:10">
      <c r="B227" s="210"/>
      <c r="C227" s="382"/>
      <c r="D227" s="86"/>
      <c r="E227" s="99"/>
      <c r="F227" s="88"/>
      <c r="G227" s="37"/>
    </row>
    <row r="228" spans="1:10" s="5" customFormat="1" ht="12.75">
      <c r="A228" s="213"/>
      <c r="B228" s="203"/>
      <c r="C228" s="318"/>
      <c r="D228" s="26"/>
      <c r="E228" s="26"/>
      <c r="F228" s="26"/>
      <c r="G228" s="26"/>
      <c r="H228" s="186"/>
    </row>
    <row r="229" spans="1:10" collapsed="1">
      <c r="B229" s="201">
        <v>1</v>
      </c>
      <c r="C229" s="281" t="s">
        <v>62</v>
      </c>
      <c r="D229" s="35" t="s">
        <v>30</v>
      </c>
      <c r="E229" s="142">
        <v>16</v>
      </c>
      <c r="F229" s="352">
        <v>0</v>
      </c>
      <c r="G229" s="37">
        <f>E229*F229</f>
        <v>0</v>
      </c>
      <c r="J229" s="3">
        <v>16</v>
      </c>
    </row>
    <row r="230" spans="1:10">
      <c r="B230" s="201">
        <v>2</v>
      </c>
      <c r="C230" s="281" t="s">
        <v>63</v>
      </c>
      <c r="D230" s="35" t="s">
        <v>48</v>
      </c>
      <c r="F230" s="26">
        <v>1</v>
      </c>
      <c r="G230" s="37">
        <f>G229*20%</f>
        <v>0</v>
      </c>
    </row>
    <row r="231" spans="1:10" s="6" customFormat="1" ht="25.5">
      <c r="A231" s="217"/>
      <c r="B231" s="121"/>
      <c r="C231" s="81"/>
      <c r="D231" s="120"/>
      <c r="E231" s="82"/>
      <c r="F231" s="121"/>
      <c r="G231" s="82"/>
      <c r="H231" s="4"/>
    </row>
    <row r="232" spans="1:10">
      <c r="A232" s="59"/>
      <c r="B232" s="211" t="s">
        <v>97</v>
      </c>
      <c r="C232" s="59" t="s">
        <v>33</v>
      </c>
      <c r="D232" s="39" t="s">
        <v>35</v>
      </c>
      <c r="E232" s="40"/>
      <c r="F232" s="40"/>
      <c r="G232" s="41">
        <f>SUM(G201:G231)</f>
        <v>0</v>
      </c>
    </row>
    <row r="233" spans="1:10" s="4" customFormat="1">
      <c r="A233" s="214"/>
      <c r="B233" s="196"/>
      <c r="C233" s="318"/>
      <c r="D233" s="35"/>
      <c r="E233" s="36"/>
      <c r="F233" s="36"/>
      <c r="G233" s="36"/>
      <c r="H233" s="1"/>
    </row>
    <row r="234" spans="1:10" s="4" customFormat="1">
      <c r="A234" s="214"/>
      <c r="B234" s="196"/>
      <c r="C234" s="318"/>
      <c r="D234" s="37"/>
      <c r="E234" s="37"/>
      <c r="F234" s="37"/>
      <c r="G234" s="37"/>
      <c r="H234" s="2"/>
    </row>
    <row r="235" spans="1:10">
      <c r="B235" s="196"/>
      <c r="C235" s="318"/>
      <c r="D235" s="35"/>
      <c r="E235" s="36"/>
      <c r="F235" s="76"/>
      <c r="G235" s="37"/>
    </row>
    <row r="236" spans="1:10">
      <c r="B236" s="196"/>
      <c r="C236" s="318"/>
      <c r="D236" s="35"/>
      <c r="E236" s="36"/>
      <c r="F236" s="76"/>
      <c r="G236" s="37"/>
    </row>
    <row r="237" spans="1:10">
      <c r="B237" s="196"/>
      <c r="C237" s="318"/>
      <c r="D237" s="35"/>
      <c r="E237" s="36"/>
      <c r="F237" s="76"/>
      <c r="G237" s="37"/>
    </row>
    <row r="238" spans="1:10">
      <c r="B238" s="196"/>
      <c r="C238" s="318"/>
      <c r="D238" s="35"/>
      <c r="E238" s="36"/>
      <c r="F238" s="76"/>
      <c r="G238" s="37"/>
    </row>
    <row r="239" spans="1:10">
      <c r="B239" s="196"/>
      <c r="C239" s="318"/>
      <c r="D239" s="35"/>
      <c r="E239" s="36"/>
      <c r="F239" s="76"/>
      <c r="G239" s="37"/>
    </row>
    <row r="240" spans="1:10">
      <c r="B240" s="196"/>
      <c r="C240" s="318"/>
      <c r="D240" s="35"/>
      <c r="E240" s="36"/>
      <c r="F240" s="76"/>
      <c r="G240" s="37"/>
    </row>
    <row r="241" spans="2:7">
      <c r="B241" s="196"/>
      <c r="C241" s="318"/>
      <c r="D241" s="35"/>
      <c r="E241" s="36"/>
      <c r="F241" s="76"/>
      <c r="G241" s="37"/>
    </row>
    <row r="242" spans="2:7">
      <c r="B242" s="196"/>
      <c r="C242" s="318"/>
      <c r="D242" s="35"/>
      <c r="E242" s="36"/>
      <c r="F242" s="76"/>
      <c r="G242" s="37"/>
    </row>
    <row r="243" spans="2:7">
      <c r="B243" s="196"/>
      <c r="C243" s="318"/>
      <c r="D243" s="35"/>
      <c r="E243" s="36"/>
      <c r="F243" s="76"/>
      <c r="G243" s="37"/>
    </row>
    <row r="244" spans="2:7">
      <c r="B244" s="196"/>
      <c r="C244" s="318"/>
      <c r="D244" s="35"/>
      <c r="E244" s="36"/>
      <c r="F244" s="76"/>
      <c r="G244" s="37"/>
    </row>
    <row r="245" spans="2:7">
      <c r="B245" s="196"/>
      <c r="C245" s="318"/>
      <c r="D245" s="35"/>
      <c r="E245" s="36"/>
      <c r="F245" s="76"/>
      <c r="G245" s="37"/>
    </row>
    <row r="246" spans="2:7">
      <c r="G246" s="19"/>
    </row>
    <row r="247" spans="2:7">
      <c r="G247" s="19"/>
    </row>
    <row r="248" spans="2:7">
      <c r="G248" s="19"/>
    </row>
    <row r="249" spans="2:7">
      <c r="G249" s="19"/>
    </row>
    <row r="250" spans="2:7">
      <c r="G250" s="19"/>
    </row>
  </sheetData>
  <mergeCells count="12">
    <mergeCell ref="C226:C227"/>
    <mergeCell ref="C27:G28"/>
    <mergeCell ref="C29:G29"/>
    <mergeCell ref="C30:G31"/>
    <mergeCell ref="C57:C61"/>
    <mergeCell ref="C32:G35"/>
    <mergeCell ref="C36:G37"/>
    <mergeCell ref="C18:G20"/>
    <mergeCell ref="C13:G16"/>
    <mergeCell ref="C10:G12"/>
    <mergeCell ref="C21:G23"/>
    <mergeCell ref="C24:G26"/>
  </mergeCells>
  <phoneticPr fontId="112" type="noConversion"/>
  <pageMargins left="0.78740157480314965" right="0.11811023622047245" top="0.86614173228346458" bottom="0.74803149606299213" header="0.35433070866141736" footer="0.31496062992125984"/>
  <pageSetup paperSize="9" scale="98" fitToWidth="0" fitToHeight="0" orientation="portrait" r:id="rId1"/>
  <headerFooter>
    <oddFooter xml:space="preserve">&amp;L&amp;F&amp;C                                                       &amp;A&amp;R&amp;P/&amp;N  </oddFooter>
  </headerFooter>
  <rowBreaks count="9" manualBreakCount="9">
    <brk id="38" max="7" man="1"/>
    <brk id="63" max="7" man="1"/>
    <brk id="89" max="7" man="1"/>
    <brk id="111" max="7" man="1"/>
    <brk id="144" max="7" man="1"/>
    <brk id="163" max="7" man="1"/>
    <brk id="184" max="7" man="1"/>
    <brk id="196" max="7" man="1"/>
    <brk id="233" max="7"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3300"/>
    <pageSetUpPr fitToPage="1"/>
  </sheetPr>
  <dimension ref="A1:I342"/>
  <sheetViews>
    <sheetView view="pageBreakPreview" zoomScaleNormal="100" zoomScaleSheetLayoutView="100" workbookViewId="0">
      <selection activeCell="G325" sqref="G325"/>
    </sheetView>
  </sheetViews>
  <sheetFormatPr defaultColWidth="9.140625" defaultRowHeight="15"/>
  <cols>
    <col min="1" max="1" width="3.5703125" style="26" customWidth="1"/>
    <col min="2" max="2" width="4.42578125" style="26" bestFit="1" customWidth="1"/>
    <col min="3" max="3" width="53.7109375" style="105" customWidth="1"/>
    <col min="4" max="4" width="7.140625" style="26" customWidth="1"/>
    <col min="5" max="5" width="8.85546875" style="164" customWidth="1"/>
    <col min="6" max="6" width="7.140625" style="26" customWidth="1"/>
    <col min="7" max="7" width="10.28515625" style="26" customWidth="1"/>
    <col min="8" max="8" width="0.7109375" style="19" customWidth="1"/>
    <col min="9" max="9" width="15.85546875" style="3" customWidth="1"/>
    <col min="10" max="16384" width="9.140625" style="3"/>
  </cols>
  <sheetData>
    <row r="1" spans="1:9" s="8" customFormat="1" ht="15.75">
      <c r="A1" s="275"/>
      <c r="B1" s="276"/>
      <c r="C1" s="277"/>
      <c r="D1" s="278"/>
      <c r="E1" s="279"/>
      <c r="F1" s="278"/>
      <c r="G1" s="278"/>
      <c r="H1" s="278"/>
      <c r="I1" s="309"/>
    </row>
    <row r="2" spans="1:9" s="342" customFormat="1" ht="11.25">
      <c r="A2" s="335"/>
      <c r="B2" s="336" t="s">
        <v>243</v>
      </c>
      <c r="C2" s="337" t="s">
        <v>10</v>
      </c>
      <c r="D2" s="338" t="s">
        <v>246</v>
      </c>
      <c r="E2" s="339" t="s">
        <v>245</v>
      </c>
      <c r="F2" s="340" t="s">
        <v>244</v>
      </c>
      <c r="G2" s="346" t="s">
        <v>12</v>
      </c>
    </row>
    <row r="3" spans="1:9">
      <c r="A3" s="67"/>
      <c r="B3" s="66"/>
      <c r="C3" s="67"/>
      <c r="D3" s="116"/>
      <c r="E3" s="36"/>
      <c r="F3" s="30"/>
      <c r="G3" s="83"/>
    </row>
    <row r="4" spans="1:9" ht="33.75" customHeight="1">
      <c r="A4" s="23"/>
      <c r="B4" s="181" t="s">
        <v>92</v>
      </c>
      <c r="C4" s="182" t="s">
        <v>1</v>
      </c>
      <c r="D4" s="183"/>
      <c r="E4" s="184"/>
      <c r="F4" s="185"/>
      <c r="G4" s="183">
        <f>SUM(G30+G108+G166+G182+G268+G279+G337)</f>
        <v>0</v>
      </c>
      <c r="H4" s="24"/>
      <c r="I4" s="11"/>
    </row>
    <row r="5" spans="1:9" s="8" customFormat="1" ht="23.25">
      <c r="A5" s="19"/>
      <c r="B5" s="29"/>
      <c r="C5" s="318"/>
      <c r="D5" s="35"/>
      <c r="E5" s="36"/>
      <c r="F5" s="47"/>
      <c r="G5" s="170"/>
      <c r="H5" s="37"/>
      <c r="I5" s="15"/>
    </row>
    <row r="6" spans="1:9" s="11" customFormat="1" ht="15.75" thickBot="1">
      <c r="A6" s="109"/>
      <c r="B6" s="179" t="s">
        <v>98</v>
      </c>
      <c r="C6" s="110" t="s">
        <v>46</v>
      </c>
      <c r="D6" s="111"/>
      <c r="E6" s="180"/>
      <c r="F6" s="112"/>
      <c r="G6" s="113"/>
      <c r="H6" s="19"/>
      <c r="I6" s="3"/>
    </row>
    <row r="7" spans="1:9" s="11" customFormat="1">
      <c r="A7" s="19"/>
      <c r="B7" s="48"/>
      <c r="C7" s="318"/>
      <c r="D7" s="19"/>
      <c r="E7" s="126"/>
      <c r="F7" s="19"/>
      <c r="G7" s="19"/>
      <c r="H7" s="19"/>
      <c r="I7" s="3"/>
    </row>
    <row r="8" spans="1:9">
      <c r="A8" s="19"/>
      <c r="B8" s="48"/>
      <c r="C8" s="318"/>
      <c r="D8" s="19"/>
      <c r="E8" s="126"/>
      <c r="F8" s="19"/>
      <c r="G8" s="19"/>
    </row>
    <row r="9" spans="1:9" ht="135.75" customHeight="1">
      <c r="A9" s="77" t="s">
        <v>98</v>
      </c>
      <c r="B9" s="200" t="s">
        <v>298</v>
      </c>
      <c r="C9" s="320" t="s">
        <v>158</v>
      </c>
      <c r="D9" s="19"/>
      <c r="E9" s="126"/>
      <c r="F9" s="19"/>
      <c r="G9" s="19"/>
      <c r="I9" s="5"/>
    </row>
    <row r="10" spans="1:9" s="11" customFormat="1">
      <c r="A10" s="24"/>
      <c r="B10" s="124"/>
      <c r="C10" s="125"/>
      <c r="D10" s="24"/>
      <c r="E10" s="149"/>
      <c r="F10" s="24"/>
      <c r="G10" s="24"/>
      <c r="H10" s="24"/>
    </row>
    <row r="11" spans="1:9" s="11" customFormat="1">
      <c r="A11" s="24"/>
      <c r="B11" s="124"/>
      <c r="C11" s="146" t="s">
        <v>159</v>
      </c>
      <c r="D11" s="134" t="s">
        <v>67</v>
      </c>
      <c r="E11" s="143">
        <v>2</v>
      </c>
      <c r="F11" s="359">
        <v>0</v>
      </c>
      <c r="G11" s="135">
        <f>E11*F11</f>
        <v>0</v>
      </c>
      <c r="H11" s="24"/>
    </row>
    <row r="12" spans="1:9" ht="25.5">
      <c r="A12" s="54"/>
      <c r="B12" s="55"/>
      <c r="C12" s="54"/>
      <c r="D12" s="56"/>
      <c r="E12" s="150"/>
      <c r="F12" s="57"/>
      <c r="G12" s="58"/>
      <c r="H12" s="54"/>
      <c r="I12" s="6"/>
    </row>
    <row r="13" spans="1:9" s="6" customFormat="1" ht="64.900000000000006" customHeight="1">
      <c r="A13" s="77" t="s">
        <v>98</v>
      </c>
      <c r="B13" s="200" t="s">
        <v>299</v>
      </c>
      <c r="C13" s="320" t="s">
        <v>160</v>
      </c>
      <c r="D13" s="19"/>
      <c r="E13" s="126"/>
      <c r="F13" s="19"/>
      <c r="G13" s="19"/>
      <c r="H13" s="19"/>
      <c r="I13" s="3"/>
    </row>
    <row r="14" spans="1:9" ht="16.5" customHeight="1">
      <c r="A14" s="19"/>
      <c r="B14" s="50"/>
      <c r="C14" s="49"/>
      <c r="D14" s="19"/>
      <c r="E14" s="126"/>
      <c r="F14" s="19"/>
      <c r="G14" s="19"/>
    </row>
    <row r="15" spans="1:9">
      <c r="A15" s="19"/>
      <c r="B15" s="17">
        <v>1</v>
      </c>
      <c r="C15" s="171" t="s">
        <v>162</v>
      </c>
      <c r="D15" s="137" t="s">
        <v>64</v>
      </c>
      <c r="E15" s="143">
        <v>13.2</v>
      </c>
      <c r="F15" s="360">
        <v>0</v>
      </c>
      <c r="G15" s="136">
        <f>E15*F15</f>
        <v>0</v>
      </c>
    </row>
    <row r="16" spans="1:9" ht="25.5">
      <c r="A16" s="54"/>
      <c r="B16" s="55"/>
      <c r="C16" s="54"/>
      <c r="D16" s="56"/>
      <c r="E16" s="150"/>
      <c r="F16" s="57"/>
      <c r="G16" s="58"/>
      <c r="H16" s="54"/>
      <c r="I16" s="6"/>
    </row>
    <row r="17" spans="1:9" s="6" customFormat="1" ht="64.900000000000006" customHeight="1">
      <c r="A17" s="77" t="s">
        <v>98</v>
      </c>
      <c r="B17" s="200" t="s">
        <v>300</v>
      </c>
      <c r="C17" s="320" t="s">
        <v>161</v>
      </c>
      <c r="D17" s="19"/>
      <c r="E17" s="126"/>
      <c r="F17" s="19"/>
      <c r="G17" s="19"/>
      <c r="H17" s="19"/>
      <c r="I17" s="3"/>
    </row>
    <row r="18" spans="1:9" ht="16.5" customHeight="1">
      <c r="A18" s="19"/>
      <c r="B18" s="50"/>
      <c r="C18" s="49" t="s">
        <v>214</v>
      </c>
      <c r="D18" s="19"/>
      <c r="E18" s="126"/>
      <c r="F18" s="19"/>
      <c r="G18" s="19"/>
    </row>
    <row r="19" spans="1:9" ht="16.5" customHeight="1">
      <c r="A19" s="19"/>
      <c r="B19" s="50"/>
      <c r="C19" s="49"/>
      <c r="D19" s="19"/>
      <c r="E19" s="126"/>
      <c r="F19" s="19"/>
      <c r="G19" s="19"/>
    </row>
    <row r="20" spans="1:9">
      <c r="A20" s="19"/>
      <c r="B20" s="17">
        <v>1</v>
      </c>
      <c r="C20" s="171" t="s">
        <v>163</v>
      </c>
      <c r="D20" s="137" t="s">
        <v>64</v>
      </c>
      <c r="E20" s="143">
        <v>22.7</v>
      </c>
      <c r="F20" s="360">
        <v>0</v>
      </c>
      <c r="G20" s="136">
        <f>E20*F20</f>
        <v>0</v>
      </c>
    </row>
    <row r="21" spans="1:9">
      <c r="A21" s="19"/>
      <c r="B21" s="17">
        <v>2</v>
      </c>
      <c r="C21" s="171" t="s">
        <v>210</v>
      </c>
      <c r="D21" s="137" t="s">
        <v>64</v>
      </c>
      <c r="E21" s="143">
        <v>87.6</v>
      </c>
      <c r="F21" s="360">
        <v>0</v>
      </c>
      <c r="G21" s="136">
        <f>E21*F21</f>
        <v>0</v>
      </c>
    </row>
    <row r="22" spans="1:9" ht="25.5">
      <c r="A22" s="54"/>
      <c r="B22" s="55"/>
      <c r="C22" s="54"/>
      <c r="D22" s="56"/>
      <c r="E22" s="150"/>
      <c r="F22" s="57"/>
      <c r="G22" s="58"/>
      <c r="H22" s="54"/>
      <c r="I22" s="6"/>
    </row>
    <row r="23" spans="1:9" s="6" customFormat="1" ht="64.900000000000006" customHeight="1">
      <c r="A23" s="77" t="s">
        <v>98</v>
      </c>
      <c r="B23" s="200" t="s">
        <v>301</v>
      </c>
      <c r="C23" s="320" t="s">
        <v>211</v>
      </c>
      <c r="D23" s="19"/>
      <c r="E23" s="126"/>
      <c r="F23" s="19"/>
      <c r="G23" s="19"/>
      <c r="H23" s="19"/>
      <c r="I23" s="3"/>
    </row>
    <row r="24" spans="1:9" ht="16.5" customHeight="1">
      <c r="A24" s="19"/>
      <c r="B24" s="50"/>
      <c r="C24" s="49" t="s">
        <v>213</v>
      </c>
      <c r="D24" s="19"/>
      <c r="E24" s="126"/>
      <c r="F24" s="19"/>
      <c r="G24" s="19"/>
    </row>
    <row r="25" spans="1:9" ht="16.5" customHeight="1">
      <c r="A25" s="19"/>
      <c r="B25" s="50"/>
      <c r="C25" s="49"/>
      <c r="D25" s="19"/>
      <c r="E25" s="126"/>
      <c r="F25" s="19"/>
      <c r="G25" s="19"/>
    </row>
    <row r="26" spans="1:9">
      <c r="A26" s="19"/>
      <c r="B26" s="17">
        <v>1</v>
      </c>
      <c r="C26" s="171" t="s">
        <v>212</v>
      </c>
      <c r="D26" s="137" t="s">
        <v>64</v>
      </c>
      <c r="E26" s="143">
        <v>28.4</v>
      </c>
      <c r="F26" s="360">
        <v>0</v>
      </c>
      <c r="G26" s="136">
        <f>E26*F26</f>
        <v>0</v>
      </c>
    </row>
    <row r="27" spans="1:9">
      <c r="A27" s="19"/>
      <c r="B27" s="17">
        <v>2</v>
      </c>
      <c r="C27" s="171" t="s">
        <v>163</v>
      </c>
      <c r="D27" s="137" t="s">
        <v>64</v>
      </c>
      <c r="E27" s="143">
        <v>11.4</v>
      </c>
      <c r="F27" s="360">
        <v>0</v>
      </c>
      <c r="G27" s="136">
        <f>E27*F27</f>
        <v>0</v>
      </c>
    </row>
    <row r="28" spans="1:9">
      <c r="A28" s="19"/>
      <c r="B28" s="17">
        <v>3</v>
      </c>
      <c r="C28" s="171" t="s">
        <v>210</v>
      </c>
      <c r="D28" s="137" t="s">
        <v>64</v>
      </c>
      <c r="E28" s="143">
        <v>16.2</v>
      </c>
      <c r="F28" s="360">
        <v>0</v>
      </c>
      <c r="G28" s="136">
        <f>E28*F28</f>
        <v>0</v>
      </c>
    </row>
    <row r="29" spans="1:9" ht="25.5">
      <c r="A29" s="54"/>
      <c r="B29" s="55"/>
      <c r="C29" s="54"/>
      <c r="D29" s="56"/>
      <c r="E29" s="150"/>
      <c r="F29" s="57"/>
      <c r="G29" s="58"/>
      <c r="H29" s="54"/>
      <c r="I29" s="6"/>
    </row>
    <row r="30" spans="1:9" ht="16.5" customHeight="1">
      <c r="A30" s="166"/>
      <c r="B30" s="132" t="s">
        <v>98</v>
      </c>
      <c r="C30" s="92" t="s">
        <v>46</v>
      </c>
      <c r="D30" s="45" t="s">
        <v>36</v>
      </c>
      <c r="E30" s="151"/>
      <c r="F30" s="114"/>
      <c r="G30" s="93">
        <f>SUM(G9:G29)</f>
        <v>0</v>
      </c>
    </row>
    <row r="31" spans="1:9">
      <c r="A31" s="46"/>
      <c r="B31" s="31"/>
      <c r="C31" s="32"/>
      <c r="D31" s="33"/>
      <c r="E31" s="147"/>
      <c r="F31" s="34"/>
      <c r="G31" s="34"/>
      <c r="H31" s="36"/>
      <c r="I31" s="4"/>
    </row>
    <row r="32" spans="1:9" ht="23.25">
      <c r="A32" s="19"/>
      <c r="B32" s="29"/>
      <c r="C32" s="318"/>
      <c r="D32" s="35"/>
      <c r="E32" s="36"/>
      <c r="F32" s="47"/>
      <c r="G32" s="19"/>
      <c r="H32" s="37"/>
      <c r="I32" s="15"/>
    </row>
    <row r="33" spans="1:9">
      <c r="A33" s="60"/>
      <c r="B33" s="61" t="s">
        <v>99</v>
      </c>
      <c r="C33" s="62" t="s">
        <v>45</v>
      </c>
      <c r="D33" s="63"/>
      <c r="E33" s="152"/>
      <c r="F33" s="64"/>
      <c r="G33" s="65"/>
      <c r="H33" s="25"/>
      <c r="I33" s="7"/>
    </row>
    <row r="34" spans="1:9">
      <c r="A34" s="29"/>
      <c r="B34" s="38"/>
      <c r="C34" s="281"/>
      <c r="D34" s="66"/>
      <c r="E34" s="36"/>
      <c r="F34" s="30"/>
      <c r="G34" s="37"/>
    </row>
    <row r="35" spans="1:9" s="7" customFormat="1" ht="13.5" customHeight="1">
      <c r="A35" s="19"/>
      <c r="B35" s="38"/>
      <c r="C35" s="67" t="s">
        <v>37</v>
      </c>
      <c r="D35" s="35"/>
      <c r="E35" s="36"/>
      <c r="F35" s="36"/>
      <c r="G35" s="37"/>
      <c r="H35" s="19"/>
      <c r="I35" s="3"/>
    </row>
    <row r="36" spans="1:9">
      <c r="A36" s="19"/>
      <c r="B36" s="38"/>
      <c r="C36" s="380" t="s">
        <v>32</v>
      </c>
      <c r="D36" s="380"/>
      <c r="E36" s="380"/>
      <c r="F36" s="380"/>
      <c r="G36" s="380"/>
    </row>
    <row r="37" spans="1:9">
      <c r="A37" s="19"/>
      <c r="B37" s="38"/>
      <c r="C37" s="380"/>
      <c r="D37" s="380"/>
      <c r="E37" s="380"/>
      <c r="F37" s="380"/>
      <c r="G37" s="380"/>
    </row>
    <row r="38" spans="1:9">
      <c r="A38" s="19"/>
      <c r="B38" s="38"/>
      <c r="C38" s="380"/>
      <c r="D38" s="380"/>
      <c r="E38" s="380"/>
      <c r="F38" s="380"/>
      <c r="G38" s="380"/>
    </row>
    <row r="39" spans="1:9">
      <c r="A39" s="19"/>
      <c r="B39" s="38"/>
      <c r="C39" s="380" t="s">
        <v>18</v>
      </c>
      <c r="D39" s="380"/>
      <c r="E39" s="380"/>
      <c r="F39" s="380"/>
      <c r="G39" s="380"/>
    </row>
    <row r="40" spans="1:9" ht="17.25" customHeight="1" collapsed="1">
      <c r="A40" s="19"/>
      <c r="B40" s="38"/>
      <c r="C40" s="380"/>
      <c r="D40" s="380"/>
      <c r="E40" s="380"/>
      <c r="F40" s="380"/>
      <c r="G40" s="380"/>
    </row>
    <row r="41" spans="1:9" s="127" customFormat="1" ht="13.5">
      <c r="A41" s="19"/>
      <c r="B41" s="38"/>
      <c r="C41" s="380" t="s">
        <v>19</v>
      </c>
      <c r="D41" s="380"/>
      <c r="E41" s="380"/>
      <c r="F41" s="380"/>
      <c r="G41" s="380"/>
      <c r="H41" s="19"/>
      <c r="I41" s="21"/>
    </row>
    <row r="42" spans="1:9" s="127" customFormat="1" ht="13.5">
      <c r="A42" s="19"/>
      <c r="B42" s="38"/>
      <c r="C42" s="380"/>
      <c r="D42" s="380"/>
      <c r="E42" s="380"/>
      <c r="F42" s="380"/>
      <c r="G42" s="380"/>
      <c r="H42" s="19"/>
      <c r="I42" s="21"/>
    </row>
    <row r="43" spans="1:9" s="21" customFormat="1" ht="16.5" customHeight="1">
      <c r="A43" s="19"/>
      <c r="B43" s="38"/>
      <c r="C43" s="380"/>
      <c r="D43" s="380"/>
      <c r="E43" s="380"/>
      <c r="F43" s="380"/>
      <c r="G43" s="380"/>
      <c r="H43" s="19"/>
    </row>
    <row r="44" spans="1:9">
      <c r="A44" s="19"/>
      <c r="B44" s="38"/>
      <c r="C44" s="380" t="s">
        <v>20</v>
      </c>
      <c r="D44" s="380"/>
      <c r="E44" s="380"/>
      <c r="F44" s="380"/>
      <c r="G44" s="380"/>
    </row>
    <row r="45" spans="1:9">
      <c r="A45" s="19"/>
      <c r="B45" s="38"/>
      <c r="C45" s="384"/>
      <c r="D45" s="384"/>
      <c r="E45" s="384"/>
      <c r="F45" s="384"/>
      <c r="G45" s="384"/>
    </row>
    <row r="46" spans="1:9">
      <c r="A46" s="19"/>
      <c r="B46" s="38"/>
      <c r="C46" s="380" t="s">
        <v>43</v>
      </c>
      <c r="D46" s="380"/>
      <c r="E46" s="380"/>
      <c r="F46" s="380"/>
      <c r="G46" s="380"/>
    </row>
    <row r="47" spans="1:9">
      <c r="A47" s="19"/>
      <c r="B47" s="38"/>
      <c r="C47" s="380"/>
      <c r="D47" s="380"/>
      <c r="E47" s="380"/>
      <c r="F47" s="380"/>
      <c r="G47" s="380"/>
    </row>
    <row r="48" spans="1:9">
      <c r="A48" s="19"/>
      <c r="B48" s="38"/>
      <c r="C48" s="380"/>
      <c r="D48" s="380"/>
      <c r="E48" s="380"/>
      <c r="F48" s="380"/>
      <c r="G48" s="380"/>
    </row>
    <row r="49" spans="1:9">
      <c r="A49" s="19"/>
      <c r="B49" s="38"/>
      <c r="C49" s="380"/>
      <c r="D49" s="380"/>
      <c r="E49" s="380"/>
      <c r="F49" s="380"/>
      <c r="G49" s="380"/>
    </row>
    <row r="50" spans="1:9">
      <c r="A50" s="19"/>
      <c r="B50" s="38"/>
      <c r="C50" s="380" t="s">
        <v>21</v>
      </c>
      <c r="D50" s="380"/>
      <c r="E50" s="380"/>
      <c r="F50" s="380"/>
      <c r="G50" s="380"/>
    </row>
    <row r="51" spans="1:9">
      <c r="A51" s="19"/>
      <c r="B51" s="38"/>
      <c r="C51" s="380"/>
      <c r="D51" s="380"/>
      <c r="E51" s="380"/>
      <c r="F51" s="380"/>
      <c r="G51" s="380"/>
    </row>
    <row r="52" spans="1:9">
      <c r="A52" s="19"/>
      <c r="B52" s="38"/>
      <c r="C52" s="380"/>
      <c r="D52" s="380"/>
      <c r="E52" s="380"/>
      <c r="F52" s="380"/>
      <c r="G52" s="380"/>
    </row>
    <row r="53" spans="1:9" ht="25.5" collapsed="1">
      <c r="A53" s="54"/>
      <c r="B53" s="68"/>
      <c r="C53" s="69"/>
      <c r="D53" s="69"/>
      <c r="E53" s="153"/>
      <c r="F53" s="69"/>
      <c r="G53" s="19"/>
      <c r="I53" s="6"/>
    </row>
    <row r="54" spans="1:9" s="6" customFormat="1" ht="60">
      <c r="A54" s="77" t="s">
        <v>99</v>
      </c>
      <c r="B54" s="200" t="s">
        <v>298</v>
      </c>
      <c r="C54" s="320" t="s">
        <v>289</v>
      </c>
      <c r="D54" s="19"/>
      <c r="E54" s="126"/>
      <c r="F54" s="19"/>
      <c r="G54" s="19"/>
      <c r="H54" s="19"/>
      <c r="I54" s="3"/>
    </row>
    <row r="55" spans="1:9" ht="16.5" customHeight="1">
      <c r="A55" s="19"/>
      <c r="B55" s="50"/>
      <c r="C55" s="49"/>
      <c r="D55" s="19"/>
      <c r="E55" s="126"/>
      <c r="F55" s="19"/>
      <c r="G55" s="19"/>
    </row>
    <row r="56" spans="1:9">
      <c r="A56" s="19"/>
      <c r="B56" s="17">
        <v>1</v>
      </c>
      <c r="C56" s="171" t="s">
        <v>205</v>
      </c>
      <c r="D56" s="137" t="s">
        <v>64</v>
      </c>
      <c r="E56" s="143">
        <v>21</v>
      </c>
      <c r="F56" s="360">
        <v>0</v>
      </c>
      <c r="G56" s="136">
        <f>E56*F56</f>
        <v>0</v>
      </c>
    </row>
    <row r="57" spans="1:9" ht="25.5">
      <c r="A57" s="54"/>
      <c r="B57" s="55"/>
      <c r="C57" s="54"/>
      <c r="D57" s="56"/>
      <c r="E57" s="150"/>
      <c r="F57" s="57"/>
      <c r="G57" s="58"/>
      <c r="H57" s="54"/>
      <c r="I57" s="6"/>
    </row>
    <row r="58" spans="1:9" s="6" customFormat="1" ht="144">
      <c r="A58" s="77" t="s">
        <v>99</v>
      </c>
      <c r="B58" s="200" t="s">
        <v>299</v>
      </c>
      <c r="C58" s="320" t="s">
        <v>209</v>
      </c>
      <c r="D58" s="19"/>
      <c r="E58" s="126"/>
      <c r="F58" s="19"/>
      <c r="G58" s="19"/>
      <c r="H58" s="19"/>
      <c r="I58" s="3"/>
    </row>
    <row r="59" spans="1:9">
      <c r="A59" s="25"/>
      <c r="B59" s="50"/>
      <c r="C59" s="49"/>
      <c r="D59" s="25"/>
      <c r="E59" s="126"/>
      <c r="F59" s="25"/>
      <c r="G59" s="25"/>
      <c r="H59" s="25"/>
      <c r="I59" s="7"/>
    </row>
    <row r="60" spans="1:9">
      <c r="A60" s="19"/>
      <c r="B60" s="17">
        <v>1</v>
      </c>
      <c r="C60" s="171" t="s">
        <v>208</v>
      </c>
      <c r="D60" s="137" t="s">
        <v>64</v>
      </c>
      <c r="E60" s="143">
        <v>184</v>
      </c>
      <c r="F60" s="360">
        <v>0</v>
      </c>
      <c r="G60" s="136">
        <f>E60*F60</f>
        <v>0</v>
      </c>
    </row>
    <row r="61" spans="1:9" ht="7.15" customHeight="1">
      <c r="A61" s="25"/>
      <c r="B61" s="50"/>
      <c r="C61" s="49"/>
      <c r="D61" s="25"/>
      <c r="E61" s="126"/>
      <c r="F61" s="25"/>
      <c r="G61" s="25"/>
      <c r="H61" s="25"/>
      <c r="I61" s="7"/>
    </row>
    <row r="62" spans="1:9">
      <c r="A62" s="19"/>
      <c r="B62" s="17">
        <v>2</v>
      </c>
      <c r="C62" s="171" t="s">
        <v>269</v>
      </c>
      <c r="D62" s="137" t="s">
        <v>78</v>
      </c>
      <c r="E62" s="143">
        <v>55</v>
      </c>
      <c r="F62" s="360">
        <v>0</v>
      </c>
      <c r="G62" s="136">
        <f>E62*F62</f>
        <v>0</v>
      </c>
    </row>
    <row r="63" spans="1:9" ht="25.5">
      <c r="A63" s="54"/>
      <c r="B63" s="55"/>
      <c r="C63" s="54"/>
      <c r="D63" s="56"/>
      <c r="E63" s="150"/>
      <c r="F63" s="57"/>
      <c r="G63" s="58"/>
      <c r="H63" s="54"/>
      <c r="I63" s="6"/>
    </row>
    <row r="64" spans="1:9" s="6" customFormat="1" ht="144">
      <c r="A64" s="77" t="s">
        <v>99</v>
      </c>
      <c r="B64" s="200" t="s">
        <v>300</v>
      </c>
      <c r="C64" s="320" t="s">
        <v>209</v>
      </c>
      <c r="D64" s="19"/>
      <c r="E64" s="126"/>
      <c r="F64" s="19"/>
      <c r="G64" s="19"/>
      <c r="H64" s="19"/>
      <c r="I64" s="3"/>
    </row>
    <row r="65" spans="1:9">
      <c r="A65" s="25"/>
      <c r="B65" s="50"/>
      <c r="C65" s="49"/>
      <c r="D65" s="25"/>
      <c r="E65" s="126"/>
      <c r="F65" s="25"/>
      <c r="G65" s="25"/>
      <c r="H65" s="25"/>
      <c r="I65" s="7"/>
    </row>
    <row r="66" spans="1:9">
      <c r="A66" s="19"/>
      <c r="B66" s="17">
        <v>1</v>
      </c>
      <c r="C66" s="171" t="s">
        <v>215</v>
      </c>
      <c r="D66" s="137" t="s">
        <v>64</v>
      </c>
      <c r="E66" s="143">
        <v>34</v>
      </c>
      <c r="F66" s="360">
        <v>0</v>
      </c>
      <c r="G66" s="136">
        <f>E66*F66</f>
        <v>0</v>
      </c>
    </row>
    <row r="67" spans="1:9" ht="3.6" customHeight="1">
      <c r="A67" s="25"/>
      <c r="B67" s="50"/>
      <c r="C67" s="49"/>
      <c r="D67" s="25"/>
      <c r="E67" s="126"/>
      <c r="F67" s="25"/>
      <c r="G67" s="25"/>
      <c r="H67" s="25"/>
      <c r="I67" s="7"/>
    </row>
    <row r="68" spans="1:9">
      <c r="A68" s="19"/>
      <c r="B68" s="17">
        <v>2</v>
      </c>
      <c r="C68" s="171" t="s">
        <v>216</v>
      </c>
      <c r="D68" s="137" t="s">
        <v>64</v>
      </c>
      <c r="E68" s="143">
        <v>19</v>
      </c>
      <c r="F68" s="360">
        <v>0</v>
      </c>
      <c r="G68" s="136">
        <f>E68*F68</f>
        <v>0</v>
      </c>
    </row>
    <row r="69" spans="1:9" ht="3" customHeight="1">
      <c r="A69" s="25"/>
      <c r="B69" s="50"/>
      <c r="C69" s="49"/>
      <c r="D69" s="25"/>
      <c r="E69" s="126"/>
      <c r="F69" s="25"/>
      <c r="G69" s="25"/>
      <c r="H69" s="25"/>
      <c r="I69" s="7"/>
    </row>
    <row r="70" spans="1:9">
      <c r="A70" s="19"/>
      <c r="B70" s="17">
        <v>3</v>
      </c>
      <c r="C70" s="171" t="s">
        <v>269</v>
      </c>
      <c r="D70" s="137" t="s">
        <v>78</v>
      </c>
      <c r="E70" s="143">
        <v>22.5</v>
      </c>
      <c r="F70" s="360">
        <v>0</v>
      </c>
      <c r="G70" s="136">
        <f>E70*F70</f>
        <v>0</v>
      </c>
    </row>
    <row r="71" spans="1:9" ht="25.5">
      <c r="A71" s="54"/>
      <c r="B71" s="55"/>
      <c r="C71" s="54"/>
      <c r="D71" s="56"/>
      <c r="E71" s="150"/>
      <c r="F71" s="57"/>
      <c r="G71" s="58"/>
      <c r="H71" s="54"/>
      <c r="I71" s="6"/>
    </row>
    <row r="72" spans="1:9" s="6" customFormat="1" ht="90.6" customHeight="1">
      <c r="A72" s="77" t="s">
        <v>99</v>
      </c>
      <c r="B72" s="200" t="s">
        <v>301</v>
      </c>
      <c r="C72" s="320" t="s">
        <v>207</v>
      </c>
      <c r="D72" s="19"/>
      <c r="E72" s="126"/>
      <c r="F72" s="19"/>
      <c r="G72" s="19"/>
      <c r="H72" s="19"/>
      <c r="I72" s="3"/>
    </row>
    <row r="73" spans="1:9">
      <c r="A73" s="25"/>
      <c r="B73" s="50"/>
      <c r="C73" s="49"/>
      <c r="D73" s="25"/>
      <c r="E73" s="126"/>
      <c r="F73" s="25"/>
      <c r="G73" s="25"/>
      <c r="H73" s="25"/>
      <c r="I73" s="7"/>
    </row>
    <row r="74" spans="1:9">
      <c r="A74" s="19"/>
      <c r="B74" s="17">
        <v>1</v>
      </c>
      <c r="C74" s="171" t="s">
        <v>206</v>
      </c>
      <c r="D74" s="137" t="s">
        <v>29</v>
      </c>
      <c r="E74" s="143">
        <v>4</v>
      </c>
      <c r="F74" s="360">
        <v>0</v>
      </c>
      <c r="G74" s="136">
        <f>E74*F74</f>
        <v>0</v>
      </c>
    </row>
    <row r="75" spans="1:9">
      <c r="A75" s="25"/>
      <c r="B75" s="50"/>
      <c r="C75" s="49"/>
      <c r="D75" s="25"/>
      <c r="E75" s="126"/>
      <c r="F75" s="25"/>
      <c r="G75" s="25"/>
      <c r="H75" s="25"/>
      <c r="I75" s="7"/>
    </row>
    <row r="76" spans="1:9">
      <c r="A76" s="25"/>
      <c r="B76" s="50"/>
      <c r="C76" s="49"/>
      <c r="D76" s="25"/>
      <c r="E76" s="126"/>
      <c r="F76" s="25"/>
      <c r="G76" s="25"/>
      <c r="H76" s="25"/>
      <c r="I76" s="7"/>
    </row>
    <row r="77" spans="1:9" s="6" customFormat="1" ht="61.15" customHeight="1">
      <c r="A77" s="77" t="s">
        <v>99</v>
      </c>
      <c r="B77" s="200" t="s">
        <v>302</v>
      </c>
      <c r="C77" s="320" t="s">
        <v>181</v>
      </c>
      <c r="D77" s="19"/>
      <c r="E77" s="126"/>
      <c r="F77" s="19"/>
      <c r="G77" s="19"/>
      <c r="H77" s="19"/>
      <c r="I77" s="3"/>
    </row>
    <row r="78" spans="1:9" ht="7.9" customHeight="1">
      <c r="A78" s="25"/>
      <c r="B78" s="50"/>
      <c r="C78" s="49"/>
      <c r="D78" s="25"/>
      <c r="E78" s="126"/>
      <c r="F78" s="25"/>
      <c r="G78" s="25"/>
      <c r="H78" s="25"/>
      <c r="I78" s="7"/>
    </row>
    <row r="79" spans="1:9">
      <c r="A79" s="19"/>
      <c r="B79" s="17">
        <v>1</v>
      </c>
      <c r="C79" s="171" t="s">
        <v>179</v>
      </c>
      <c r="D79" s="137" t="s">
        <v>29</v>
      </c>
      <c r="E79" s="143">
        <v>4</v>
      </c>
      <c r="F79" s="360">
        <v>0</v>
      </c>
      <c r="G79" s="136">
        <f>E79*F79</f>
        <v>0</v>
      </c>
    </row>
    <row r="80" spans="1:9">
      <c r="A80" s="25"/>
      <c r="B80" s="50"/>
      <c r="C80" s="49"/>
      <c r="D80" s="25"/>
      <c r="E80" s="126"/>
      <c r="F80" s="25"/>
      <c r="G80" s="25"/>
      <c r="H80" s="25"/>
      <c r="I80" s="7"/>
    </row>
    <row r="81" spans="1:9">
      <c r="A81" s="25"/>
      <c r="B81" s="50"/>
      <c r="C81" s="49"/>
      <c r="D81" s="25"/>
      <c r="E81" s="126"/>
      <c r="F81" s="25"/>
      <c r="G81" s="25"/>
      <c r="H81" s="25"/>
      <c r="I81" s="7"/>
    </row>
    <row r="82" spans="1:9" s="6" customFormat="1" ht="61.15" customHeight="1">
      <c r="A82" s="77" t="s">
        <v>99</v>
      </c>
      <c r="B82" s="200" t="s">
        <v>303</v>
      </c>
      <c r="C82" s="320" t="s">
        <v>180</v>
      </c>
      <c r="D82" s="19"/>
      <c r="E82" s="126"/>
      <c r="F82" s="19"/>
      <c r="G82" s="19"/>
      <c r="H82" s="19"/>
      <c r="I82" s="3"/>
    </row>
    <row r="83" spans="1:9" ht="7.9" customHeight="1">
      <c r="A83" s="25"/>
      <c r="B83" s="50"/>
      <c r="C83" s="49"/>
      <c r="D83" s="25"/>
      <c r="E83" s="126"/>
      <c r="F83" s="25"/>
      <c r="G83" s="25"/>
      <c r="H83" s="25"/>
      <c r="I83" s="7"/>
    </row>
    <row r="84" spans="1:9">
      <c r="A84" s="19"/>
      <c r="B84" s="17">
        <v>1</v>
      </c>
      <c r="C84" s="171" t="s">
        <v>182</v>
      </c>
      <c r="D84" s="137" t="s">
        <v>29</v>
      </c>
      <c r="E84" s="143">
        <v>10</v>
      </c>
      <c r="F84" s="360">
        <v>0</v>
      </c>
      <c r="G84" s="136">
        <f>E84*F84</f>
        <v>0</v>
      </c>
    </row>
    <row r="85" spans="1:9">
      <c r="A85" s="25"/>
      <c r="B85" s="50"/>
      <c r="C85" s="49"/>
      <c r="D85" s="25"/>
      <c r="E85" s="126"/>
      <c r="F85" s="25"/>
      <c r="G85" s="25"/>
      <c r="H85" s="25"/>
      <c r="I85" s="7"/>
    </row>
    <row r="86" spans="1:9">
      <c r="A86" s="25"/>
      <c r="B86" s="50"/>
      <c r="C86" s="49"/>
      <c r="D86" s="25"/>
      <c r="E86" s="126"/>
      <c r="F86" s="25"/>
      <c r="G86" s="25"/>
      <c r="H86" s="25"/>
      <c r="I86" s="7"/>
    </row>
    <row r="87" spans="1:9" ht="84">
      <c r="A87" s="77" t="s">
        <v>99</v>
      </c>
      <c r="B87" s="200" t="s">
        <v>304</v>
      </c>
      <c r="C87" s="320" t="s">
        <v>218</v>
      </c>
      <c r="D87" s="19"/>
      <c r="E87" s="126"/>
      <c r="F87" s="19"/>
      <c r="G87" s="19"/>
    </row>
    <row r="88" spans="1:9">
      <c r="A88" s="19"/>
      <c r="B88" s="50"/>
      <c r="C88" s="318"/>
      <c r="D88" s="19"/>
      <c r="E88" s="126"/>
      <c r="F88" s="19"/>
      <c r="G88" s="19"/>
    </row>
    <row r="89" spans="1:9">
      <c r="A89" s="19"/>
      <c r="B89" s="17">
        <v>1</v>
      </c>
      <c r="C89" s="169" t="s">
        <v>217</v>
      </c>
      <c r="D89" s="137" t="s">
        <v>14</v>
      </c>
      <c r="E89" s="143">
        <v>38</v>
      </c>
      <c r="F89" s="361">
        <v>0</v>
      </c>
      <c r="G89" s="136">
        <f>E89*F89</f>
        <v>0</v>
      </c>
    </row>
    <row r="90" spans="1:9">
      <c r="A90" s="19"/>
      <c r="B90" s="17">
        <v>2</v>
      </c>
      <c r="C90" s="169" t="s">
        <v>219</v>
      </c>
      <c r="D90" s="137" t="s">
        <v>14</v>
      </c>
      <c r="E90" s="143">
        <v>5</v>
      </c>
      <c r="F90" s="361">
        <v>0</v>
      </c>
      <c r="G90" s="136">
        <f>E90*F90</f>
        <v>0</v>
      </c>
    </row>
    <row r="91" spans="1:9" ht="25.5" collapsed="1">
      <c r="A91" s="54"/>
      <c r="B91" s="55"/>
      <c r="C91" s="56"/>
      <c r="D91" s="71"/>
      <c r="E91" s="150"/>
      <c r="F91" s="57"/>
      <c r="G91" s="58"/>
      <c r="H91" s="54"/>
      <c r="I91" s="6"/>
    </row>
    <row r="92" spans="1:9" s="5" customFormat="1" ht="119.45" customHeight="1">
      <c r="A92" s="77" t="s">
        <v>99</v>
      </c>
      <c r="B92" s="200" t="s">
        <v>305</v>
      </c>
      <c r="C92" s="320" t="s">
        <v>293</v>
      </c>
      <c r="D92" s="35"/>
      <c r="E92" s="36"/>
      <c r="F92" s="76"/>
      <c r="G92" s="37"/>
      <c r="H92" s="19"/>
      <c r="I92" s="3"/>
    </row>
    <row r="93" spans="1:9" s="5" customFormat="1">
      <c r="A93" s="26"/>
      <c r="B93" s="78"/>
      <c r="C93" s="318"/>
      <c r="D93" s="35"/>
      <c r="E93" s="36"/>
      <c r="F93" s="76"/>
      <c r="G93" s="37"/>
      <c r="H93" s="19"/>
      <c r="I93" s="3"/>
    </row>
    <row r="94" spans="1:9" s="11" customFormat="1">
      <c r="A94" s="24"/>
      <c r="B94" s="123">
        <v>1</v>
      </c>
      <c r="C94" s="146" t="s">
        <v>187</v>
      </c>
      <c r="D94" s="134" t="s">
        <v>14</v>
      </c>
      <c r="E94" s="143">
        <v>39.9</v>
      </c>
      <c r="F94" s="359">
        <v>0</v>
      </c>
      <c r="G94" s="135">
        <f>E94*F94</f>
        <v>0</v>
      </c>
      <c r="H94" s="24"/>
    </row>
    <row r="95" spans="1:9" ht="25.5" collapsed="1">
      <c r="A95" s="79"/>
      <c r="B95" s="80"/>
      <c r="C95" s="81"/>
      <c r="D95" s="81"/>
      <c r="E95" s="155"/>
      <c r="F95" s="76"/>
      <c r="G95" s="37"/>
      <c r="H95" s="54"/>
      <c r="I95" s="6"/>
    </row>
    <row r="96" spans="1:9" s="5" customFormat="1" ht="119.45" customHeight="1">
      <c r="A96" s="77" t="s">
        <v>99</v>
      </c>
      <c r="B96" s="200" t="s">
        <v>306</v>
      </c>
      <c r="C96" s="320" t="s">
        <v>294</v>
      </c>
      <c r="D96" s="35"/>
      <c r="E96" s="36"/>
      <c r="F96" s="76"/>
      <c r="G96" s="37"/>
      <c r="H96" s="19"/>
      <c r="I96" s="3"/>
    </row>
    <row r="97" spans="1:9" s="5" customFormat="1">
      <c r="A97" s="26"/>
      <c r="B97" s="78"/>
      <c r="C97" s="318"/>
      <c r="D97" s="35"/>
      <c r="E97" s="36"/>
      <c r="F97" s="76"/>
      <c r="G97" s="37"/>
      <c r="H97" s="19"/>
      <c r="I97" s="3"/>
    </row>
    <row r="98" spans="1:9" s="11" customFormat="1">
      <c r="A98" s="24"/>
      <c r="B98" s="123">
        <v>1</v>
      </c>
      <c r="C98" s="146" t="s">
        <v>187</v>
      </c>
      <c r="D98" s="134" t="s">
        <v>14</v>
      </c>
      <c r="E98" s="143">
        <v>25.6</v>
      </c>
      <c r="F98" s="359">
        <v>0</v>
      </c>
      <c r="G98" s="135">
        <f>E98*F98</f>
        <v>0</v>
      </c>
      <c r="H98" s="24"/>
    </row>
    <row r="99" spans="1:9" ht="25.5" collapsed="1">
      <c r="A99" s="79"/>
      <c r="B99" s="80"/>
      <c r="C99" s="81"/>
      <c r="D99" s="81"/>
      <c r="E99" s="155"/>
      <c r="F99" s="76"/>
      <c r="G99" s="37"/>
      <c r="H99" s="54"/>
      <c r="I99" s="6"/>
    </row>
    <row r="100" spans="1:9" s="5" customFormat="1" ht="105" customHeight="1">
      <c r="A100" s="77" t="s">
        <v>99</v>
      </c>
      <c r="B100" s="200" t="s">
        <v>307</v>
      </c>
      <c r="C100" s="320" t="s">
        <v>254</v>
      </c>
      <c r="D100" s="35"/>
      <c r="E100" s="36"/>
      <c r="F100" s="76"/>
      <c r="G100" s="37"/>
      <c r="H100" s="19"/>
      <c r="I100" s="3"/>
    </row>
    <row r="101" spans="1:9" s="5" customFormat="1">
      <c r="A101" s="26"/>
      <c r="B101" s="78"/>
      <c r="C101" s="318"/>
      <c r="D101" s="35"/>
      <c r="E101" s="36"/>
      <c r="F101" s="76"/>
      <c r="G101" s="37"/>
      <c r="H101" s="19"/>
      <c r="I101" s="3"/>
    </row>
    <row r="102" spans="1:9" s="11" customFormat="1">
      <c r="A102" s="24"/>
      <c r="B102" s="123">
        <v>1</v>
      </c>
      <c r="C102" s="146" t="s">
        <v>253</v>
      </c>
      <c r="D102" s="134" t="s">
        <v>14</v>
      </c>
      <c r="E102" s="143">
        <v>67.8</v>
      </c>
      <c r="F102" s="359">
        <v>0</v>
      </c>
      <c r="G102" s="135">
        <f>E102*F102</f>
        <v>0</v>
      </c>
      <c r="H102" s="24"/>
    </row>
    <row r="103" spans="1:9" ht="25.5" collapsed="1">
      <c r="A103" s="79"/>
      <c r="B103" s="80"/>
      <c r="C103" s="81"/>
      <c r="D103" s="81"/>
      <c r="E103" s="155"/>
      <c r="F103" s="76"/>
      <c r="G103" s="37"/>
      <c r="H103" s="54"/>
      <c r="I103" s="6"/>
    </row>
    <row r="104" spans="1:9" ht="96" collapsed="1">
      <c r="A104" s="77" t="s">
        <v>99</v>
      </c>
      <c r="B104" s="200" t="s">
        <v>308</v>
      </c>
      <c r="C104" s="320" t="s">
        <v>270</v>
      </c>
      <c r="D104" s="19"/>
      <c r="E104" s="126"/>
      <c r="F104" s="19"/>
      <c r="G104" s="19"/>
    </row>
    <row r="105" spans="1:9" ht="6.75" customHeight="1" collapsed="1">
      <c r="A105" s="19"/>
      <c r="B105" s="50"/>
      <c r="C105" s="318"/>
      <c r="D105" s="19"/>
      <c r="E105" s="126"/>
      <c r="F105" s="27"/>
      <c r="G105" s="27"/>
    </row>
    <row r="106" spans="1:9">
      <c r="A106" s="19"/>
      <c r="B106" s="17">
        <v>1</v>
      </c>
      <c r="C106" s="169" t="s">
        <v>80</v>
      </c>
      <c r="D106" s="137" t="s">
        <v>79</v>
      </c>
      <c r="E106" s="143">
        <v>5</v>
      </c>
      <c r="F106" s="361">
        <v>0</v>
      </c>
      <c r="G106" s="136">
        <f>E106*F106</f>
        <v>0</v>
      </c>
    </row>
    <row r="107" spans="1:9" ht="25.5" collapsed="1">
      <c r="A107" s="54"/>
      <c r="B107" s="55"/>
      <c r="C107" s="56"/>
      <c r="D107" s="71"/>
      <c r="E107" s="150"/>
      <c r="F107" s="57"/>
      <c r="G107" s="58"/>
      <c r="H107" s="54"/>
      <c r="I107" s="6"/>
    </row>
    <row r="108" spans="1:9" ht="16.5" customHeight="1">
      <c r="A108" s="166"/>
      <c r="B108" s="131" t="s">
        <v>99</v>
      </c>
      <c r="C108" s="92" t="s">
        <v>45</v>
      </c>
      <c r="D108" s="45" t="s">
        <v>31</v>
      </c>
      <c r="E108" s="151"/>
      <c r="F108" s="114"/>
      <c r="G108" s="93">
        <f>SUM(G54:G107)</f>
        <v>0</v>
      </c>
    </row>
    <row r="109" spans="1:9">
      <c r="A109" s="46"/>
      <c r="B109" s="31"/>
      <c r="C109" s="32"/>
      <c r="D109" s="33"/>
      <c r="E109" s="147"/>
      <c r="F109" s="34"/>
      <c r="G109" s="34"/>
      <c r="H109" s="36"/>
      <c r="I109" s="4"/>
    </row>
    <row r="110" spans="1:9" ht="23.25">
      <c r="A110" s="19"/>
      <c r="B110" s="29"/>
      <c r="C110" s="318"/>
      <c r="D110" s="35"/>
      <c r="E110" s="36"/>
      <c r="F110" s="47"/>
      <c r="G110" s="19"/>
      <c r="H110" s="37"/>
      <c r="I110" s="15"/>
    </row>
    <row r="111" spans="1:9">
      <c r="A111" s="168"/>
      <c r="B111" s="85" t="s">
        <v>100</v>
      </c>
      <c r="C111" s="168" t="s">
        <v>38</v>
      </c>
      <c r="D111" s="39"/>
      <c r="E111" s="148"/>
      <c r="F111" s="40"/>
      <c r="G111" s="72"/>
    </row>
    <row r="112" spans="1:9">
      <c r="A112" s="281"/>
      <c r="B112" s="74"/>
      <c r="C112" s="281"/>
      <c r="D112" s="66"/>
      <c r="E112" s="36"/>
      <c r="F112" s="30"/>
      <c r="G112" s="37"/>
    </row>
    <row r="113" spans="1:9">
      <c r="A113" s="19"/>
      <c r="B113" s="38"/>
      <c r="C113" s="67" t="s">
        <v>37</v>
      </c>
      <c r="D113" s="35"/>
      <c r="E113" s="36"/>
      <c r="F113" s="36"/>
      <c r="G113" s="37"/>
    </row>
    <row r="114" spans="1:9">
      <c r="A114" s="19"/>
      <c r="B114" s="38"/>
      <c r="C114" s="380" t="s">
        <v>22</v>
      </c>
      <c r="D114" s="380"/>
      <c r="E114" s="380"/>
      <c r="F114" s="380"/>
      <c r="G114" s="380"/>
    </row>
    <row r="115" spans="1:9">
      <c r="A115" s="19"/>
      <c r="B115" s="38"/>
      <c r="C115" s="380"/>
      <c r="D115" s="380"/>
      <c r="E115" s="380"/>
      <c r="F115" s="380"/>
      <c r="G115" s="380"/>
    </row>
    <row r="116" spans="1:9">
      <c r="A116" s="19"/>
      <c r="B116" s="38"/>
      <c r="C116" s="380" t="s">
        <v>23</v>
      </c>
      <c r="D116" s="380"/>
      <c r="E116" s="380"/>
      <c r="F116" s="380"/>
      <c r="G116" s="380"/>
    </row>
    <row r="117" spans="1:9" collapsed="1">
      <c r="A117" s="19"/>
      <c r="B117" s="38"/>
      <c r="C117" s="380"/>
      <c r="D117" s="380"/>
      <c r="E117" s="380"/>
      <c r="F117" s="380"/>
      <c r="G117" s="380"/>
    </row>
    <row r="118" spans="1:9" collapsed="1">
      <c r="A118" s="19"/>
      <c r="B118" s="38"/>
      <c r="C118" s="380" t="s">
        <v>24</v>
      </c>
      <c r="D118" s="380"/>
      <c r="E118" s="380"/>
      <c r="F118" s="380"/>
      <c r="G118" s="380"/>
    </row>
    <row r="119" spans="1:9" collapsed="1">
      <c r="A119" s="19"/>
      <c r="B119" s="38"/>
      <c r="C119" s="380"/>
      <c r="D119" s="380"/>
      <c r="E119" s="380"/>
      <c r="F119" s="380"/>
      <c r="G119" s="380"/>
    </row>
    <row r="120" spans="1:9" s="6" customFormat="1" ht="25.5">
      <c r="A120" s="19"/>
      <c r="B120" s="38"/>
      <c r="C120" s="385" t="s">
        <v>25</v>
      </c>
      <c r="D120" s="385"/>
      <c r="E120" s="385"/>
      <c r="F120" s="385"/>
      <c r="G120" s="385"/>
      <c r="H120" s="19"/>
      <c r="I120" s="3"/>
    </row>
    <row r="121" spans="1:9">
      <c r="A121" s="19"/>
      <c r="B121" s="38"/>
      <c r="C121" s="380" t="s">
        <v>55</v>
      </c>
      <c r="D121" s="380"/>
      <c r="E121" s="380"/>
      <c r="F121" s="380"/>
      <c r="G121" s="380"/>
    </row>
    <row r="122" spans="1:9">
      <c r="A122" s="19"/>
      <c r="B122" s="38"/>
      <c r="C122" s="380"/>
      <c r="D122" s="380"/>
      <c r="E122" s="380"/>
      <c r="F122" s="380"/>
      <c r="G122" s="380"/>
    </row>
    <row r="123" spans="1:9">
      <c r="A123" s="19"/>
      <c r="B123" s="38"/>
      <c r="C123" s="380" t="s">
        <v>43</v>
      </c>
      <c r="D123" s="380"/>
      <c r="E123" s="380"/>
      <c r="F123" s="380"/>
      <c r="G123" s="380"/>
    </row>
    <row r="124" spans="1:9">
      <c r="A124" s="19"/>
      <c r="B124" s="38"/>
      <c r="C124" s="380"/>
      <c r="D124" s="380"/>
      <c r="E124" s="380"/>
      <c r="F124" s="380"/>
      <c r="G124" s="380"/>
    </row>
    <row r="125" spans="1:9">
      <c r="A125" s="19"/>
      <c r="B125" s="38"/>
      <c r="C125" s="380"/>
      <c r="D125" s="380"/>
      <c r="E125" s="380"/>
      <c r="F125" s="380"/>
      <c r="G125" s="380"/>
    </row>
    <row r="126" spans="1:9">
      <c r="A126" s="19"/>
      <c r="B126" s="38"/>
      <c r="C126" s="380"/>
      <c r="D126" s="380"/>
      <c r="E126" s="380"/>
      <c r="F126" s="380"/>
      <c r="G126" s="380"/>
    </row>
    <row r="127" spans="1:9" s="5" customFormat="1">
      <c r="A127" s="19"/>
      <c r="B127" s="38"/>
      <c r="C127" s="380" t="s">
        <v>221</v>
      </c>
      <c r="D127" s="380"/>
      <c r="E127" s="380"/>
      <c r="F127" s="380"/>
      <c r="G127" s="380"/>
      <c r="H127" s="19"/>
      <c r="I127" s="3"/>
    </row>
    <row r="128" spans="1:9">
      <c r="A128" s="19"/>
      <c r="B128" s="38"/>
      <c r="C128" s="380"/>
      <c r="D128" s="380"/>
      <c r="E128" s="380"/>
      <c r="F128" s="380"/>
      <c r="G128" s="380"/>
    </row>
    <row r="129" spans="1:9" s="5" customFormat="1">
      <c r="A129" s="19"/>
      <c r="B129" s="38"/>
      <c r="C129" s="380" t="s">
        <v>220</v>
      </c>
      <c r="D129" s="380"/>
      <c r="E129" s="380"/>
      <c r="F129" s="380"/>
      <c r="G129" s="380"/>
      <c r="H129" s="19"/>
      <c r="I129" s="3"/>
    </row>
    <row r="130" spans="1:9">
      <c r="A130" s="19"/>
      <c r="B130" s="38"/>
      <c r="C130" s="380"/>
      <c r="D130" s="380"/>
      <c r="E130" s="380"/>
      <c r="F130" s="380"/>
      <c r="G130" s="380"/>
    </row>
    <row r="131" spans="1:9" collapsed="1">
      <c r="A131" s="19"/>
      <c r="B131" s="38"/>
      <c r="C131" s="380" t="s">
        <v>21</v>
      </c>
      <c r="D131" s="380"/>
      <c r="E131" s="380"/>
      <c r="F131" s="380"/>
      <c r="G131" s="380"/>
    </row>
    <row r="132" spans="1:9" collapsed="1">
      <c r="A132" s="19"/>
      <c r="B132" s="38"/>
      <c r="C132" s="380"/>
      <c r="D132" s="380"/>
      <c r="E132" s="380"/>
      <c r="F132" s="380"/>
      <c r="G132" s="380"/>
    </row>
    <row r="133" spans="1:9" s="6" customFormat="1" ht="25.5">
      <c r="A133" s="19"/>
      <c r="B133" s="38"/>
      <c r="C133" s="380"/>
      <c r="D133" s="380"/>
      <c r="E133" s="380"/>
      <c r="F133" s="380"/>
      <c r="G133" s="380"/>
      <c r="H133" s="19"/>
      <c r="I133" s="3"/>
    </row>
    <row r="134" spans="1:9" ht="16.5" customHeight="1">
      <c r="A134" s="19"/>
      <c r="B134" s="38"/>
      <c r="C134" s="380" t="s">
        <v>17</v>
      </c>
      <c r="D134" s="380"/>
      <c r="E134" s="380"/>
      <c r="F134" s="380"/>
      <c r="G134" s="380"/>
    </row>
    <row r="135" spans="1:9">
      <c r="A135" s="19"/>
      <c r="B135" s="38"/>
      <c r="C135" s="380"/>
      <c r="D135" s="380"/>
      <c r="E135" s="380"/>
      <c r="F135" s="380"/>
      <c r="G135" s="380"/>
    </row>
    <row r="136" spans="1:9">
      <c r="A136" s="19"/>
      <c r="B136" s="28"/>
      <c r="C136" s="75"/>
      <c r="D136" s="19"/>
      <c r="E136" s="126"/>
      <c r="F136" s="19"/>
      <c r="G136" s="19"/>
    </row>
    <row r="137" spans="1:9" s="5" customFormat="1" ht="203.45" customHeight="1">
      <c r="A137" s="77" t="s">
        <v>100</v>
      </c>
      <c r="B137" s="200" t="s">
        <v>298</v>
      </c>
      <c r="C137" s="320" t="s">
        <v>290</v>
      </c>
      <c r="D137" s="35"/>
      <c r="E137" s="36"/>
      <c r="F137" s="76"/>
      <c r="G137" s="37"/>
      <c r="H137" s="19"/>
      <c r="I137" s="3"/>
    </row>
    <row r="138" spans="1:9" s="5" customFormat="1">
      <c r="A138" s="26"/>
      <c r="B138" s="78"/>
      <c r="C138" s="318"/>
      <c r="D138" s="35"/>
      <c r="E138" s="36"/>
      <c r="F138" s="76"/>
      <c r="G138" s="37"/>
      <c r="H138" s="19"/>
      <c r="I138" s="3"/>
    </row>
    <row r="139" spans="1:9" s="11" customFormat="1">
      <c r="A139" s="24"/>
      <c r="B139" s="123">
        <v>1</v>
      </c>
      <c r="C139" s="146" t="s">
        <v>196</v>
      </c>
      <c r="D139" s="134" t="s">
        <v>29</v>
      </c>
      <c r="E139" s="143">
        <v>5</v>
      </c>
      <c r="F139" s="359">
        <v>0</v>
      </c>
      <c r="G139" s="135">
        <f>E139*F139</f>
        <v>0</v>
      </c>
      <c r="H139" s="24"/>
    </row>
    <row r="140" spans="1:9" s="5" customFormat="1" ht="6.6" customHeight="1">
      <c r="A140" s="26"/>
      <c r="B140" s="78"/>
      <c r="C140" s="318"/>
      <c r="D140" s="35"/>
      <c r="E140" s="36"/>
      <c r="F140" s="76"/>
      <c r="G140" s="37"/>
      <c r="H140" s="19"/>
      <c r="I140" s="3"/>
    </row>
    <row r="141" spans="1:9" s="11" customFormat="1">
      <c r="A141" s="24"/>
      <c r="B141" s="123">
        <v>2</v>
      </c>
      <c r="C141" s="146" t="s">
        <v>197</v>
      </c>
      <c r="D141" s="134" t="s">
        <v>29</v>
      </c>
      <c r="E141" s="143">
        <v>2</v>
      </c>
      <c r="F141" s="359">
        <v>0</v>
      </c>
      <c r="G141" s="135">
        <f>E141*F141</f>
        <v>0</v>
      </c>
      <c r="H141" s="24"/>
    </row>
    <row r="142" spans="1:9" s="5" customFormat="1" ht="6.6" customHeight="1">
      <c r="A142" s="26"/>
      <c r="B142" s="78"/>
      <c r="C142" s="318"/>
      <c r="D142" s="35"/>
      <c r="E142" s="36"/>
      <c r="F142" s="76"/>
      <c r="G142" s="37"/>
      <c r="H142" s="19"/>
      <c r="I142" s="3"/>
    </row>
    <row r="143" spans="1:9" s="11" customFormat="1">
      <c r="A143" s="24"/>
      <c r="B143" s="123">
        <v>3</v>
      </c>
      <c r="C143" s="146" t="s">
        <v>198</v>
      </c>
      <c r="D143" s="134" t="s">
        <v>29</v>
      </c>
      <c r="E143" s="143">
        <v>2</v>
      </c>
      <c r="F143" s="359">
        <v>0</v>
      </c>
      <c r="G143" s="135">
        <f>E143*F143</f>
        <v>0</v>
      </c>
      <c r="H143" s="24"/>
    </row>
    <row r="144" spans="1:9" s="5" customFormat="1" ht="6.6" customHeight="1">
      <c r="A144" s="26"/>
      <c r="B144" s="78"/>
      <c r="C144" s="318"/>
      <c r="D144" s="35"/>
      <c r="E144" s="36"/>
      <c r="F144" s="76"/>
      <c r="G144" s="37"/>
      <c r="H144" s="19"/>
      <c r="I144" s="3"/>
    </row>
    <row r="145" spans="1:9" s="11" customFormat="1">
      <c r="A145" s="24"/>
      <c r="B145" s="123">
        <v>4</v>
      </c>
      <c r="C145" s="146" t="s">
        <v>199</v>
      </c>
      <c r="D145" s="134" t="s">
        <v>29</v>
      </c>
      <c r="E145" s="143">
        <v>1</v>
      </c>
      <c r="F145" s="359">
        <v>0</v>
      </c>
      <c r="G145" s="135">
        <f>E145*F145</f>
        <v>0</v>
      </c>
      <c r="H145" s="24"/>
    </row>
    <row r="146" spans="1:9" ht="25.5" collapsed="1">
      <c r="A146" s="79"/>
      <c r="B146" s="80"/>
      <c r="C146" s="81"/>
      <c r="D146" s="81"/>
      <c r="E146" s="155"/>
      <c r="F146" s="76"/>
      <c r="G146" s="37"/>
      <c r="H146" s="54"/>
      <c r="I146" s="6"/>
    </row>
    <row r="147" spans="1:9" s="5" customFormat="1" ht="157.15" customHeight="1">
      <c r="A147" s="77" t="s">
        <v>100</v>
      </c>
      <c r="B147" s="200" t="s">
        <v>299</v>
      </c>
      <c r="C147" s="320" t="s">
        <v>186</v>
      </c>
      <c r="D147" s="35"/>
      <c r="E147" s="36"/>
      <c r="F147" s="76"/>
      <c r="G147" s="37"/>
      <c r="H147" s="19"/>
      <c r="I147" s="3"/>
    </row>
    <row r="148" spans="1:9" s="5" customFormat="1">
      <c r="A148" s="26"/>
      <c r="B148" s="78"/>
      <c r="C148" s="318"/>
      <c r="D148" s="35"/>
      <c r="E148" s="36"/>
      <c r="F148" s="76"/>
      <c r="G148" s="37"/>
      <c r="H148" s="19"/>
      <c r="I148" s="3"/>
    </row>
    <row r="149" spans="1:9" s="11" customFormat="1">
      <c r="A149" s="24"/>
      <c r="B149" s="123">
        <v>1</v>
      </c>
      <c r="C149" s="146" t="s">
        <v>185</v>
      </c>
      <c r="D149" s="134" t="s">
        <v>112</v>
      </c>
      <c r="E149" s="143">
        <v>1019</v>
      </c>
      <c r="F149" s="359">
        <v>0</v>
      </c>
      <c r="G149" s="135">
        <f>E149*F149</f>
        <v>0</v>
      </c>
      <c r="H149" s="24"/>
    </row>
    <row r="150" spans="1:9" ht="25.5" collapsed="1">
      <c r="A150" s="79"/>
      <c r="B150" s="80"/>
      <c r="C150" s="81"/>
      <c r="D150" s="81"/>
      <c r="E150" s="155"/>
      <c r="F150" s="76"/>
      <c r="G150" s="37"/>
      <c r="H150" s="54"/>
      <c r="I150" s="6"/>
    </row>
    <row r="151" spans="1:9" s="5" customFormat="1" ht="126" customHeight="1">
      <c r="A151" s="77" t="s">
        <v>100</v>
      </c>
      <c r="B151" s="200" t="s">
        <v>300</v>
      </c>
      <c r="C151" s="320" t="s">
        <v>200</v>
      </c>
      <c r="D151" s="35"/>
      <c r="E151" s="36"/>
      <c r="F151" s="76"/>
      <c r="G151" s="37"/>
      <c r="H151" s="19"/>
      <c r="I151" s="3"/>
    </row>
    <row r="152" spans="1:9" s="5" customFormat="1">
      <c r="A152" s="26"/>
      <c r="B152" s="78"/>
      <c r="C152" s="318"/>
      <c r="D152" s="35"/>
      <c r="E152" s="36"/>
      <c r="F152" s="76"/>
      <c r="G152" s="37"/>
      <c r="H152" s="19"/>
      <c r="I152" s="3"/>
    </row>
    <row r="153" spans="1:9" s="11" customFormat="1">
      <c r="A153" s="24"/>
      <c r="B153" s="123">
        <v>1</v>
      </c>
      <c r="C153" s="146" t="s">
        <v>201</v>
      </c>
      <c r="D153" s="134" t="s">
        <v>29</v>
      </c>
      <c r="E153" s="143">
        <v>5</v>
      </c>
      <c r="F153" s="359">
        <v>0</v>
      </c>
      <c r="G153" s="135">
        <f>E153*F153</f>
        <v>0</v>
      </c>
      <c r="H153" s="24"/>
    </row>
    <row r="154" spans="1:9" s="11" customFormat="1">
      <c r="A154" s="24"/>
      <c r="B154" s="123">
        <v>2</v>
      </c>
      <c r="C154" s="146" t="s">
        <v>203</v>
      </c>
      <c r="D154" s="134" t="s">
        <v>29</v>
      </c>
      <c r="E154" s="143">
        <v>2</v>
      </c>
      <c r="F154" s="359">
        <v>0</v>
      </c>
      <c r="G154" s="135">
        <f t="shared" ref="G154:G155" si="0">E154*F154</f>
        <v>0</v>
      </c>
      <c r="H154" s="24"/>
    </row>
    <row r="155" spans="1:9" s="11" customFormat="1">
      <c r="A155" s="24"/>
      <c r="B155" s="123">
        <v>3</v>
      </c>
      <c r="C155" s="146" t="s">
        <v>202</v>
      </c>
      <c r="D155" s="134" t="s">
        <v>29</v>
      </c>
      <c r="E155" s="143">
        <v>2</v>
      </c>
      <c r="F155" s="359">
        <v>0</v>
      </c>
      <c r="G155" s="135">
        <f t="shared" si="0"/>
        <v>0</v>
      </c>
      <c r="H155" s="24"/>
    </row>
    <row r="156" spans="1:9" s="11" customFormat="1">
      <c r="A156" s="24"/>
      <c r="B156" s="123">
        <v>4</v>
      </c>
      <c r="C156" s="146" t="s">
        <v>204</v>
      </c>
      <c r="D156" s="134" t="s">
        <v>29</v>
      </c>
      <c r="E156" s="143">
        <v>1</v>
      </c>
      <c r="F156" s="359">
        <v>0</v>
      </c>
      <c r="G156" s="135">
        <f t="shared" ref="G156" si="1">E156*F156</f>
        <v>0</v>
      </c>
      <c r="H156" s="24"/>
    </row>
    <row r="157" spans="1:9" ht="25.5" collapsed="1">
      <c r="A157" s="79"/>
      <c r="B157" s="80"/>
      <c r="C157" s="81"/>
      <c r="D157" s="81"/>
      <c r="E157" s="155"/>
      <c r="F157" s="76"/>
      <c r="G157" s="37"/>
      <c r="H157" s="54"/>
      <c r="I157" s="6"/>
    </row>
    <row r="158" spans="1:9" s="5" customFormat="1" ht="120">
      <c r="A158" s="77" t="s">
        <v>100</v>
      </c>
      <c r="B158" s="200" t="s">
        <v>301</v>
      </c>
      <c r="C158" s="343" t="s">
        <v>291</v>
      </c>
      <c r="D158" s="35"/>
      <c r="E158" s="36"/>
      <c r="F158" s="76"/>
      <c r="G158" s="37"/>
      <c r="H158" s="19"/>
      <c r="I158" s="3"/>
    </row>
    <row r="159" spans="1:9" s="5" customFormat="1">
      <c r="A159" s="26"/>
      <c r="B159" s="78"/>
      <c r="C159" s="318"/>
      <c r="D159" s="35"/>
      <c r="E159" s="36"/>
      <c r="F159" s="76"/>
      <c r="G159" s="37"/>
      <c r="H159" s="19"/>
      <c r="I159" s="3"/>
    </row>
    <row r="160" spans="1:9" s="11" customFormat="1">
      <c r="A160" s="24"/>
      <c r="B160" s="123">
        <v>1</v>
      </c>
      <c r="C160" s="146" t="s">
        <v>195</v>
      </c>
      <c r="D160" s="134" t="s">
        <v>111</v>
      </c>
      <c r="E160" s="143">
        <v>3599</v>
      </c>
      <c r="F160" s="359">
        <v>0</v>
      </c>
      <c r="G160" s="135">
        <f>E160*F160</f>
        <v>0</v>
      </c>
      <c r="H160" s="24"/>
    </row>
    <row r="161" spans="1:9" ht="25.5" collapsed="1">
      <c r="A161" s="79"/>
      <c r="B161" s="80"/>
      <c r="C161" s="81"/>
      <c r="D161" s="81"/>
      <c r="E161" s="155"/>
      <c r="F161" s="76"/>
      <c r="G161" s="37"/>
      <c r="H161" s="54"/>
      <c r="I161" s="6"/>
    </row>
    <row r="162" spans="1:9" s="5" customFormat="1" ht="48">
      <c r="A162" s="77" t="s">
        <v>100</v>
      </c>
      <c r="B162" s="200" t="s">
        <v>302</v>
      </c>
      <c r="C162" s="320" t="s">
        <v>271</v>
      </c>
      <c r="D162" s="35"/>
      <c r="E162" s="36"/>
      <c r="F162" s="76"/>
      <c r="G162" s="37"/>
      <c r="H162" s="19"/>
      <c r="I162" s="3"/>
    </row>
    <row r="163" spans="1:9" s="5" customFormat="1">
      <c r="A163" s="26"/>
      <c r="B163" s="78"/>
      <c r="C163" s="318"/>
      <c r="D163" s="35"/>
      <c r="E163" s="36"/>
      <c r="F163" s="76"/>
      <c r="G163" s="37"/>
      <c r="H163" s="19"/>
      <c r="I163" s="3"/>
    </row>
    <row r="164" spans="1:9" s="11" customFormat="1">
      <c r="A164" s="24"/>
      <c r="B164" s="123">
        <v>1</v>
      </c>
      <c r="C164" s="146" t="s">
        <v>225</v>
      </c>
      <c r="D164" s="134" t="s">
        <v>29</v>
      </c>
      <c r="E164" s="143">
        <v>1</v>
      </c>
      <c r="F164" s="359">
        <v>0</v>
      </c>
      <c r="G164" s="135">
        <f>E164*F164</f>
        <v>0</v>
      </c>
      <c r="H164" s="24"/>
    </row>
    <row r="165" spans="1:9" ht="25.5" collapsed="1">
      <c r="A165" s="79"/>
      <c r="B165" s="80"/>
      <c r="C165" s="81"/>
      <c r="D165" s="81"/>
      <c r="E165" s="155"/>
      <c r="F165" s="76"/>
      <c r="G165" s="37"/>
      <c r="H165" s="54"/>
      <c r="I165" s="6"/>
    </row>
    <row r="166" spans="1:9" collapsed="1">
      <c r="A166" s="168"/>
      <c r="B166" s="73" t="s">
        <v>100</v>
      </c>
      <c r="C166" s="168" t="s">
        <v>26</v>
      </c>
      <c r="D166" s="39"/>
      <c r="E166" s="148"/>
      <c r="F166" s="84"/>
      <c r="G166" s="41">
        <f>SUM(G135:G165)</f>
        <v>0</v>
      </c>
    </row>
    <row r="167" spans="1:9" s="6" customFormat="1" ht="25.5">
      <c r="A167" s="46"/>
      <c r="B167" s="31"/>
      <c r="C167" s="32"/>
      <c r="D167" s="33"/>
      <c r="E167" s="147"/>
      <c r="F167" s="34"/>
      <c r="G167" s="34"/>
      <c r="H167" s="36"/>
      <c r="I167" s="4"/>
    </row>
    <row r="168" spans="1:9" s="6" customFormat="1" ht="25.5">
      <c r="A168" s="46"/>
      <c r="B168" s="31"/>
      <c r="C168" s="32"/>
      <c r="D168" s="33"/>
      <c r="E168" s="147"/>
      <c r="F168" s="34"/>
      <c r="G168" s="34"/>
      <c r="H168" s="36"/>
      <c r="I168" s="4"/>
    </row>
    <row r="169" spans="1:9">
      <c r="A169" s="168"/>
      <c r="B169" s="85" t="s">
        <v>247</v>
      </c>
      <c r="C169" s="168" t="s">
        <v>52</v>
      </c>
      <c r="D169" s="39"/>
      <c r="E169" s="148"/>
      <c r="F169" s="40"/>
      <c r="G169" s="72"/>
    </row>
    <row r="170" spans="1:9">
      <c r="A170" s="281"/>
      <c r="B170" s="66"/>
      <c r="C170" s="281"/>
      <c r="D170" s="66"/>
      <c r="E170" s="36"/>
      <c r="F170" s="30"/>
      <c r="G170" s="37"/>
    </row>
    <row r="171" spans="1:9">
      <c r="A171" s="19"/>
      <c r="B171" s="38"/>
      <c r="C171" s="281"/>
      <c r="D171" s="133"/>
      <c r="E171" s="157"/>
      <c r="F171" s="133"/>
      <c r="G171" s="133"/>
    </row>
    <row r="172" spans="1:9" ht="84">
      <c r="A172" s="77" t="s">
        <v>247</v>
      </c>
      <c r="B172" s="200" t="s">
        <v>298</v>
      </c>
      <c r="C172" s="320" t="s">
        <v>295</v>
      </c>
      <c r="D172" s="35"/>
      <c r="E172" s="30"/>
      <c r="F172" s="88"/>
      <c r="G172" s="37"/>
    </row>
    <row r="173" spans="1:9">
      <c r="A173" s="77"/>
      <c r="B173" s="200"/>
      <c r="C173" s="320" t="s">
        <v>194</v>
      </c>
      <c r="D173" s="35"/>
      <c r="E173" s="30"/>
      <c r="F173" s="88"/>
      <c r="G173" s="37"/>
    </row>
    <row r="174" spans="1:9">
      <c r="A174" s="19"/>
      <c r="B174" s="20"/>
      <c r="C174" s="318"/>
      <c r="D174" s="19"/>
      <c r="E174" s="158"/>
      <c r="F174" s="19"/>
      <c r="G174" s="19"/>
    </row>
    <row r="175" spans="1:9" s="11" customFormat="1">
      <c r="A175" s="24"/>
      <c r="B175" s="165">
        <v>1</v>
      </c>
      <c r="C175" s="222" t="s">
        <v>189</v>
      </c>
      <c r="D175" s="134" t="s">
        <v>29</v>
      </c>
      <c r="E175" s="143">
        <v>13</v>
      </c>
      <c r="F175" s="359">
        <v>0</v>
      </c>
      <c r="G175" s="135">
        <f>E175*F175</f>
        <v>0</v>
      </c>
      <c r="H175" s="24"/>
      <c r="I175" s="3"/>
    </row>
    <row r="176" spans="1:9" s="11" customFormat="1">
      <c r="A176" s="24"/>
      <c r="B176" s="165">
        <v>2</v>
      </c>
      <c r="C176" s="222" t="s">
        <v>190</v>
      </c>
      <c r="D176" s="134" t="s">
        <v>29</v>
      </c>
      <c r="E176" s="143">
        <v>4</v>
      </c>
      <c r="F176" s="359">
        <v>0</v>
      </c>
      <c r="G176" s="135">
        <f>E176*F176</f>
        <v>0</v>
      </c>
      <c r="H176" s="24"/>
      <c r="I176" s="3"/>
    </row>
    <row r="177" spans="1:9" s="11" customFormat="1">
      <c r="A177" s="24"/>
      <c r="B177" s="165">
        <v>3</v>
      </c>
      <c r="C177" s="222" t="s">
        <v>191</v>
      </c>
      <c r="D177" s="134" t="s">
        <v>29</v>
      </c>
      <c r="E177" s="143">
        <v>2</v>
      </c>
      <c r="F177" s="359">
        <v>0</v>
      </c>
      <c r="G177" s="135">
        <f>E177*F177</f>
        <v>0</v>
      </c>
      <c r="H177" s="24"/>
      <c r="I177" s="3"/>
    </row>
    <row r="178" spans="1:9" s="11" customFormat="1">
      <c r="A178" s="24"/>
      <c r="B178" s="165">
        <v>4</v>
      </c>
      <c r="C178" s="222" t="s">
        <v>192</v>
      </c>
      <c r="D178" s="134" t="s">
        <v>29</v>
      </c>
      <c r="E178" s="143">
        <v>3</v>
      </c>
      <c r="F178" s="359">
        <v>0</v>
      </c>
      <c r="G178" s="135">
        <f>E178*F178</f>
        <v>0</v>
      </c>
      <c r="H178" s="24"/>
      <c r="I178" s="3"/>
    </row>
    <row r="179" spans="1:9" s="11" customFormat="1">
      <c r="A179" s="24"/>
      <c r="B179" s="165">
        <v>5</v>
      </c>
      <c r="C179" s="222" t="s">
        <v>193</v>
      </c>
      <c r="D179" s="134" t="s">
        <v>29</v>
      </c>
      <c r="E179" s="143">
        <v>1</v>
      </c>
      <c r="F179" s="359">
        <v>0</v>
      </c>
      <c r="G179" s="135">
        <f>E179*F179</f>
        <v>0</v>
      </c>
      <c r="H179" s="24"/>
      <c r="I179" s="3"/>
    </row>
    <row r="180" spans="1:9" s="11" customFormat="1">
      <c r="A180" s="24"/>
      <c r="B180" s="165"/>
      <c r="C180" s="222"/>
      <c r="D180" s="134"/>
      <c r="E180" s="143"/>
      <c r="F180" s="138"/>
      <c r="G180" s="135"/>
      <c r="H180" s="24"/>
      <c r="I180" s="3"/>
    </row>
    <row r="181" spans="1:9">
      <c r="A181" s="19"/>
      <c r="B181" s="38"/>
      <c r="C181" s="281"/>
      <c r="D181" s="133"/>
      <c r="E181" s="157"/>
      <c r="F181" s="133"/>
      <c r="G181" s="133"/>
    </row>
    <row r="182" spans="1:9">
      <c r="A182" s="168"/>
      <c r="B182" s="90" t="s">
        <v>247</v>
      </c>
      <c r="C182" s="59" t="s">
        <v>52</v>
      </c>
      <c r="D182" s="39" t="s">
        <v>31</v>
      </c>
      <c r="E182" s="148"/>
      <c r="F182" s="40"/>
      <c r="G182" s="41">
        <f>SUM(G175:G181)</f>
        <v>0</v>
      </c>
    </row>
    <row r="183" spans="1:9">
      <c r="A183" s="46"/>
      <c r="B183" s="31"/>
      <c r="C183" s="32"/>
      <c r="D183" s="33"/>
      <c r="E183" s="147"/>
      <c r="F183" s="34"/>
      <c r="G183" s="34"/>
      <c r="H183" s="36"/>
      <c r="I183" s="4"/>
    </row>
    <row r="184" spans="1:9" ht="13.9" customHeight="1">
      <c r="A184" s="19"/>
      <c r="B184" s="29"/>
      <c r="C184" s="318"/>
      <c r="D184" s="35"/>
      <c r="E184" s="36"/>
      <c r="F184" s="47"/>
      <c r="G184" s="19"/>
      <c r="H184" s="37"/>
      <c r="I184" s="15"/>
    </row>
    <row r="185" spans="1:9">
      <c r="A185" s="168"/>
      <c r="B185" s="85" t="s">
        <v>101</v>
      </c>
      <c r="C185" s="168" t="s">
        <v>39</v>
      </c>
      <c r="D185" s="39"/>
      <c r="E185" s="148"/>
      <c r="F185" s="40"/>
      <c r="G185" s="72"/>
    </row>
    <row r="186" spans="1:9">
      <c r="A186" s="281"/>
      <c r="B186" s="94"/>
      <c r="C186" s="281"/>
      <c r="D186" s="66"/>
      <c r="E186" s="36"/>
      <c r="F186" s="30"/>
      <c r="G186" s="37"/>
    </row>
    <row r="187" spans="1:9">
      <c r="A187" s="19"/>
      <c r="B187" s="38"/>
      <c r="C187" s="67" t="s">
        <v>37</v>
      </c>
      <c r="D187" s="66"/>
      <c r="E187" s="36"/>
      <c r="F187" s="30"/>
      <c r="G187" s="37"/>
    </row>
    <row r="188" spans="1:9">
      <c r="A188" s="19"/>
      <c r="B188" s="38"/>
      <c r="C188" s="380" t="s">
        <v>47</v>
      </c>
      <c r="D188" s="380"/>
      <c r="E188" s="380"/>
      <c r="F188" s="380"/>
      <c r="G188" s="380"/>
    </row>
    <row r="189" spans="1:9">
      <c r="A189" s="19"/>
      <c r="B189" s="38"/>
      <c r="C189" s="384"/>
      <c r="D189" s="384"/>
      <c r="E189" s="384"/>
      <c r="F189" s="384"/>
      <c r="G189" s="384"/>
    </row>
    <row r="190" spans="1:9">
      <c r="A190" s="19"/>
      <c r="B190" s="38"/>
      <c r="C190" s="380" t="s">
        <v>44</v>
      </c>
      <c r="D190" s="380"/>
      <c r="E190" s="380"/>
      <c r="F190" s="380"/>
      <c r="G190" s="380"/>
    </row>
    <row r="191" spans="1:9">
      <c r="A191" s="19"/>
      <c r="B191" s="38"/>
      <c r="C191" s="380"/>
      <c r="D191" s="380"/>
      <c r="E191" s="380"/>
      <c r="F191" s="380"/>
      <c r="G191" s="380"/>
    </row>
    <row r="192" spans="1:9">
      <c r="A192" s="19"/>
      <c r="B192" s="38"/>
      <c r="C192" s="380"/>
      <c r="D192" s="380"/>
      <c r="E192" s="380"/>
      <c r="F192" s="380"/>
      <c r="G192" s="380"/>
    </row>
    <row r="193" spans="1:7">
      <c r="A193" s="19"/>
      <c r="B193" s="38"/>
      <c r="C193" s="380" t="s">
        <v>28</v>
      </c>
      <c r="D193" s="380"/>
      <c r="E193" s="380"/>
      <c r="F193" s="380"/>
      <c r="G193" s="380"/>
    </row>
    <row r="194" spans="1:7">
      <c r="A194" s="19"/>
      <c r="B194" s="38"/>
      <c r="C194" s="380"/>
      <c r="D194" s="380"/>
      <c r="E194" s="380"/>
      <c r="F194" s="380"/>
      <c r="G194" s="380"/>
    </row>
    <row r="195" spans="1:7" ht="16.899999999999999" customHeight="1">
      <c r="A195" s="19"/>
      <c r="B195" s="38"/>
      <c r="C195" s="380" t="s">
        <v>53</v>
      </c>
      <c r="D195" s="380"/>
      <c r="E195" s="380"/>
      <c r="F195" s="380"/>
      <c r="G195" s="380"/>
    </row>
    <row r="196" spans="1:7" ht="16.899999999999999" customHeight="1">
      <c r="A196" s="19"/>
      <c r="B196" s="38"/>
      <c r="C196" s="380"/>
      <c r="D196" s="380"/>
      <c r="E196" s="380"/>
      <c r="F196" s="380"/>
      <c r="G196" s="380"/>
    </row>
    <row r="197" spans="1:7">
      <c r="A197" s="19"/>
      <c r="B197" s="38"/>
      <c r="C197" s="380"/>
      <c r="D197" s="380"/>
      <c r="E197" s="380"/>
      <c r="F197" s="380"/>
      <c r="G197" s="380"/>
    </row>
    <row r="198" spans="1:7">
      <c r="A198" s="19"/>
      <c r="B198" s="38"/>
      <c r="C198" s="380" t="s">
        <v>27</v>
      </c>
      <c r="D198" s="380"/>
      <c r="E198" s="380"/>
      <c r="F198" s="380"/>
      <c r="G198" s="380"/>
    </row>
    <row r="199" spans="1:7">
      <c r="A199" s="19"/>
      <c r="B199" s="38"/>
      <c r="C199" s="380"/>
      <c r="D199" s="380"/>
      <c r="E199" s="380"/>
      <c r="F199" s="380"/>
      <c r="G199" s="380"/>
    </row>
    <row r="200" spans="1:7">
      <c r="A200" s="19"/>
      <c r="B200" s="38"/>
      <c r="C200" s="380"/>
      <c r="D200" s="380"/>
      <c r="E200" s="380"/>
      <c r="F200" s="380"/>
      <c r="G200" s="380"/>
    </row>
    <row r="201" spans="1:7">
      <c r="A201" s="19"/>
      <c r="B201" s="38"/>
      <c r="C201" s="380" t="s">
        <v>248</v>
      </c>
      <c r="D201" s="380"/>
      <c r="E201" s="380"/>
      <c r="F201" s="380"/>
      <c r="G201" s="380"/>
    </row>
    <row r="202" spans="1:7">
      <c r="A202" s="19"/>
      <c r="B202" s="38"/>
      <c r="C202" s="380"/>
      <c r="D202" s="380"/>
      <c r="E202" s="380"/>
      <c r="F202" s="380"/>
      <c r="G202" s="380"/>
    </row>
    <row r="203" spans="1:7">
      <c r="A203" s="19"/>
      <c r="B203" s="38"/>
      <c r="C203" s="380" t="s">
        <v>56</v>
      </c>
      <c r="D203" s="380"/>
      <c r="E203" s="380"/>
      <c r="F203" s="380"/>
      <c r="G203" s="380"/>
    </row>
    <row r="204" spans="1:7">
      <c r="A204" s="19"/>
      <c r="B204" s="38"/>
      <c r="C204" s="380"/>
      <c r="D204" s="380"/>
      <c r="E204" s="380"/>
      <c r="F204" s="380"/>
      <c r="G204" s="380"/>
    </row>
    <row r="205" spans="1:7">
      <c r="A205" s="19"/>
      <c r="B205" s="38"/>
      <c r="C205" s="380"/>
      <c r="D205" s="380"/>
      <c r="E205" s="380"/>
      <c r="F205" s="380"/>
      <c r="G205" s="380"/>
    </row>
    <row r="206" spans="1:7">
      <c r="A206" s="19"/>
      <c r="B206" s="38"/>
      <c r="C206" s="281"/>
      <c r="D206" s="66"/>
      <c r="E206" s="36"/>
      <c r="F206" s="30"/>
      <c r="G206" s="37"/>
    </row>
    <row r="207" spans="1:7" ht="36">
      <c r="A207" s="77" t="s">
        <v>101</v>
      </c>
      <c r="B207" s="200" t="s">
        <v>298</v>
      </c>
      <c r="C207" s="175" t="s">
        <v>226</v>
      </c>
      <c r="D207" s="35"/>
      <c r="E207" s="36"/>
      <c r="F207" s="88"/>
      <c r="G207" s="37"/>
    </row>
    <row r="208" spans="1:7">
      <c r="A208" s="19"/>
      <c r="B208" s="173"/>
      <c r="C208" s="283" t="s">
        <v>249</v>
      </c>
      <c r="D208" s="35"/>
      <c r="E208" s="36"/>
      <c r="F208" s="88"/>
      <c r="G208" s="37"/>
    </row>
    <row r="209" spans="1:9">
      <c r="A209" s="19"/>
      <c r="B209" s="174"/>
      <c r="C209" s="172" t="s">
        <v>87</v>
      </c>
      <c r="D209" s="35"/>
      <c r="E209" s="36"/>
      <c r="F209" s="88"/>
      <c r="G209" s="37"/>
    </row>
    <row r="210" spans="1:9">
      <c r="A210" s="19"/>
      <c r="B210" s="174"/>
      <c r="C210" s="319" t="s">
        <v>86</v>
      </c>
      <c r="D210" s="35"/>
      <c r="E210" s="126"/>
      <c r="F210" s="88"/>
      <c r="G210" s="37"/>
    </row>
    <row r="211" spans="1:9">
      <c r="A211" s="19"/>
      <c r="B211" s="174"/>
      <c r="C211" s="319" t="s">
        <v>88</v>
      </c>
      <c r="D211" s="35"/>
      <c r="E211" s="36"/>
      <c r="F211" s="88"/>
      <c r="G211" s="37"/>
    </row>
    <row r="212" spans="1:9" ht="14.45" customHeight="1">
      <c r="A212" s="19"/>
      <c r="B212" s="174"/>
      <c r="C212" s="386" t="s">
        <v>227</v>
      </c>
      <c r="D212" s="35"/>
      <c r="E212" s="36"/>
      <c r="F212" s="88"/>
      <c r="G212" s="37"/>
    </row>
    <row r="213" spans="1:9">
      <c r="A213" s="19"/>
      <c r="B213" s="139"/>
      <c r="C213" s="387"/>
      <c r="D213" s="35"/>
      <c r="E213" s="36"/>
      <c r="F213" s="88"/>
      <c r="G213" s="37"/>
    </row>
    <row r="214" spans="1:9">
      <c r="A214" s="19"/>
      <c r="B214" s="14"/>
      <c r="C214" s="319" t="s">
        <v>88</v>
      </c>
      <c r="D214" s="35"/>
      <c r="E214" s="36"/>
      <c r="F214" s="88"/>
      <c r="G214" s="37"/>
    </row>
    <row r="215" spans="1:9">
      <c r="A215" s="19"/>
      <c r="B215" s="173"/>
      <c r="C215" s="176" t="s">
        <v>250</v>
      </c>
      <c r="D215" s="35"/>
      <c r="E215" s="226"/>
      <c r="F215" s="88"/>
      <c r="G215" s="37"/>
    </row>
    <row r="216" spans="1:9">
      <c r="A216" s="19"/>
      <c r="B216" s="16"/>
      <c r="C216" s="18"/>
      <c r="D216" s="35"/>
      <c r="E216" s="36"/>
      <c r="F216" s="88"/>
      <c r="G216" s="37"/>
    </row>
    <row r="217" spans="1:9">
      <c r="A217" s="19"/>
      <c r="B217" s="16"/>
      <c r="C217" s="321" t="s">
        <v>228</v>
      </c>
      <c r="D217" s="35"/>
      <c r="E217" s="36"/>
      <c r="F217" s="88"/>
      <c r="G217" s="37"/>
    </row>
    <row r="218" spans="1:9" ht="28.9" customHeight="1">
      <c r="A218" s="19"/>
      <c r="B218" s="38"/>
      <c r="C218" s="321" t="s">
        <v>65</v>
      </c>
      <c r="D218" s="35"/>
      <c r="E218" s="36"/>
      <c r="F218" s="88"/>
      <c r="G218" s="37"/>
    </row>
    <row r="219" spans="1:9">
      <c r="A219" s="19"/>
      <c r="B219" s="50"/>
      <c r="C219" s="22"/>
      <c r="D219" s="19"/>
      <c r="E219" s="126"/>
      <c r="F219" s="19"/>
      <c r="G219" s="19"/>
    </row>
    <row r="220" spans="1:9">
      <c r="A220" s="24"/>
      <c r="B220" s="51">
        <v>1</v>
      </c>
      <c r="C220" s="344" t="s">
        <v>229</v>
      </c>
      <c r="D220" s="134" t="s">
        <v>13</v>
      </c>
      <c r="E220" s="143">
        <v>20.3</v>
      </c>
      <c r="F220" s="359">
        <v>0</v>
      </c>
      <c r="G220" s="135">
        <f>E220*F220</f>
        <v>0</v>
      </c>
      <c r="H220" s="24"/>
      <c r="I220" s="11"/>
    </row>
    <row r="221" spans="1:9" ht="25.5">
      <c r="A221" s="54"/>
      <c r="B221" s="68"/>
      <c r="C221" s="69"/>
      <c r="D221" s="71"/>
      <c r="E221" s="150"/>
      <c r="F221" s="58"/>
      <c r="G221" s="37"/>
      <c r="I221" s="6"/>
    </row>
    <row r="222" spans="1:9" ht="254.45" customHeight="1">
      <c r="A222" s="77" t="s">
        <v>101</v>
      </c>
      <c r="B222" s="200" t="s">
        <v>299</v>
      </c>
      <c r="C222" s="225" t="s">
        <v>316</v>
      </c>
      <c r="D222" s="35"/>
      <c r="E222" s="36"/>
      <c r="F222" s="88"/>
      <c r="G222" s="37"/>
    </row>
    <row r="223" spans="1:9">
      <c r="A223" s="19"/>
      <c r="B223" s="16"/>
      <c r="C223" s="385" t="s">
        <v>49</v>
      </c>
      <c r="D223" s="35"/>
      <c r="E223" s="36"/>
      <c r="F223" s="88"/>
      <c r="G223" s="37"/>
    </row>
    <row r="224" spans="1:9" ht="27.75" customHeight="1">
      <c r="A224" s="19"/>
      <c r="B224" s="38"/>
      <c r="C224" s="385"/>
      <c r="D224" s="35"/>
      <c r="E224" s="36"/>
      <c r="F224" s="88"/>
      <c r="G224" s="37"/>
    </row>
    <row r="225" spans="1:9" ht="24">
      <c r="A225" s="19"/>
      <c r="B225" s="38"/>
      <c r="C225" s="280" t="s">
        <v>157</v>
      </c>
      <c r="D225" s="35"/>
      <c r="E225" s="36"/>
      <c r="F225" s="88"/>
      <c r="G225" s="37"/>
    </row>
    <row r="226" spans="1:9">
      <c r="A226" s="19"/>
      <c r="B226" s="50"/>
      <c r="C226" s="318"/>
      <c r="D226" s="19"/>
      <c r="E226" s="159"/>
      <c r="F226" s="19"/>
      <c r="G226" s="19"/>
    </row>
    <row r="227" spans="1:9">
      <c r="A227" s="24"/>
      <c r="B227" s="51">
        <v>1</v>
      </c>
      <c r="C227" s="344" t="s">
        <v>104</v>
      </c>
      <c r="D227" s="52" t="s">
        <v>13</v>
      </c>
      <c r="E227" s="143">
        <v>589.20000000000005</v>
      </c>
      <c r="F227" s="362">
        <v>0</v>
      </c>
      <c r="G227" s="53">
        <f>E227*F227</f>
        <v>0</v>
      </c>
      <c r="H227" s="24"/>
      <c r="I227" s="11"/>
    </row>
    <row r="228" spans="1:9" ht="6.6" customHeight="1">
      <c r="A228" s="19"/>
      <c r="B228" s="50"/>
      <c r="C228" s="318"/>
      <c r="D228" s="19"/>
      <c r="E228" s="159"/>
      <c r="F228" s="19"/>
      <c r="G228" s="19"/>
    </row>
    <row r="229" spans="1:9">
      <c r="A229" s="24"/>
      <c r="B229" s="51">
        <v>2</v>
      </c>
      <c r="C229" s="344" t="s">
        <v>105</v>
      </c>
      <c r="D229" s="52" t="s">
        <v>13</v>
      </c>
      <c r="E229" s="143">
        <v>32</v>
      </c>
      <c r="F229" s="362">
        <v>0</v>
      </c>
      <c r="G229" s="53">
        <f>E229*F229</f>
        <v>0</v>
      </c>
      <c r="H229" s="24"/>
      <c r="I229" s="11"/>
    </row>
    <row r="230" spans="1:9" ht="6.6" customHeight="1">
      <c r="A230" s="19"/>
      <c r="B230" s="50"/>
      <c r="C230" s="318"/>
      <c r="D230" s="19"/>
      <c r="E230" s="159"/>
      <c r="F230" s="19"/>
      <c r="G230" s="19"/>
    </row>
    <row r="231" spans="1:9">
      <c r="A231" s="24"/>
      <c r="B231" s="51">
        <v>3</v>
      </c>
      <c r="C231" s="344" t="s">
        <v>272</v>
      </c>
      <c r="D231" s="52" t="s">
        <v>13</v>
      </c>
      <c r="E231" s="143">
        <v>68.2</v>
      </c>
      <c r="F231" s="362">
        <v>0</v>
      </c>
      <c r="G231" s="53">
        <f>E231*F231</f>
        <v>0</v>
      </c>
      <c r="H231" s="24"/>
      <c r="I231" s="11"/>
    </row>
    <row r="232" spans="1:9" ht="25.5">
      <c r="A232" s="54"/>
      <c r="B232" s="55"/>
      <c r="C232" s="56"/>
      <c r="D232" s="71"/>
      <c r="E232" s="160"/>
      <c r="F232" s="57"/>
      <c r="G232" s="58"/>
      <c r="H232" s="54"/>
      <c r="I232" s="6"/>
    </row>
    <row r="233" spans="1:9" ht="235.9" customHeight="1">
      <c r="A233" s="77" t="s">
        <v>101</v>
      </c>
      <c r="B233" s="200" t="s">
        <v>300</v>
      </c>
      <c r="C233" s="225" t="s">
        <v>223</v>
      </c>
      <c r="D233" s="35"/>
      <c r="E233" s="36"/>
      <c r="F233" s="88"/>
      <c r="G233" s="37"/>
    </row>
    <row r="234" spans="1:9">
      <c r="A234" s="19"/>
      <c r="B234" s="50"/>
      <c r="C234" s="318"/>
      <c r="D234" s="19"/>
      <c r="E234" s="159"/>
      <c r="F234" s="19"/>
      <c r="G234" s="19"/>
    </row>
    <row r="235" spans="1:9">
      <c r="A235" s="24"/>
      <c r="B235" s="51">
        <v>1</v>
      </c>
      <c r="C235" s="344" t="s">
        <v>188</v>
      </c>
      <c r="D235" s="52" t="s">
        <v>13</v>
      </c>
      <c r="E235" s="143">
        <v>19.5</v>
      </c>
      <c r="F235" s="362">
        <v>0</v>
      </c>
      <c r="G235" s="53">
        <f>E235*F235</f>
        <v>0</v>
      </c>
      <c r="H235" s="24"/>
      <c r="I235" s="11"/>
    </row>
    <row r="236" spans="1:9" ht="6.6" customHeight="1">
      <c r="A236" s="19"/>
      <c r="B236" s="50"/>
      <c r="C236" s="318"/>
      <c r="D236" s="19"/>
      <c r="E236" s="159"/>
      <c r="F236" s="19"/>
      <c r="G236" s="19"/>
    </row>
    <row r="237" spans="1:9">
      <c r="A237" s="24"/>
      <c r="B237" s="51">
        <v>2</v>
      </c>
      <c r="C237" s="344" t="s">
        <v>222</v>
      </c>
      <c r="D237" s="52" t="s">
        <v>13</v>
      </c>
      <c r="E237" s="143">
        <v>8.9</v>
      </c>
      <c r="F237" s="362">
        <v>0</v>
      </c>
      <c r="G237" s="53">
        <f>E237*F237</f>
        <v>0</v>
      </c>
      <c r="H237" s="24"/>
      <c r="I237" s="11"/>
    </row>
    <row r="238" spans="1:9" ht="25.5">
      <c r="A238" s="54"/>
      <c r="B238" s="55"/>
      <c r="C238" s="56"/>
      <c r="D238" s="71"/>
      <c r="E238" s="160"/>
      <c r="F238" s="57"/>
      <c r="G238" s="58"/>
      <c r="H238" s="54"/>
      <c r="I238" s="6"/>
    </row>
    <row r="239" spans="1:9" ht="228">
      <c r="A239" s="77" t="s">
        <v>101</v>
      </c>
      <c r="B239" s="200" t="s">
        <v>301</v>
      </c>
      <c r="C239" s="225" t="s">
        <v>287</v>
      </c>
      <c r="D239" s="35"/>
      <c r="E239" s="36"/>
      <c r="F239" s="88"/>
      <c r="G239" s="37"/>
    </row>
    <row r="240" spans="1:9">
      <c r="A240" s="19"/>
      <c r="B240" s="50"/>
      <c r="C240" s="318"/>
      <c r="D240" s="19"/>
      <c r="E240" s="159"/>
      <c r="F240" s="19"/>
      <c r="G240" s="19"/>
    </row>
    <row r="241" spans="1:9">
      <c r="A241" s="24"/>
      <c r="B241" s="51">
        <v>1</v>
      </c>
      <c r="C241" s="344" t="s">
        <v>273</v>
      </c>
      <c r="D241" s="52" t="s">
        <v>13</v>
      </c>
      <c r="E241" s="143">
        <v>17.399999999999999</v>
      </c>
      <c r="F241" s="362">
        <v>0</v>
      </c>
      <c r="G241" s="53">
        <f>E241*F241</f>
        <v>0</v>
      </c>
      <c r="H241" s="24"/>
      <c r="I241" s="11"/>
    </row>
    <row r="242" spans="1:9" ht="6.6" customHeight="1">
      <c r="A242" s="19"/>
      <c r="B242" s="50"/>
      <c r="C242" s="318"/>
      <c r="D242" s="19"/>
      <c r="E242" s="159"/>
      <c r="F242" s="19"/>
      <c r="G242" s="19"/>
    </row>
    <row r="243" spans="1:9">
      <c r="A243" s="24"/>
      <c r="B243" s="51">
        <v>2</v>
      </c>
      <c r="C243" s="344" t="s">
        <v>224</v>
      </c>
      <c r="D243" s="52" t="s">
        <v>13</v>
      </c>
      <c r="E243" s="143">
        <v>26.1</v>
      </c>
      <c r="F243" s="362">
        <v>0</v>
      </c>
      <c r="G243" s="53">
        <f>E243*F243</f>
        <v>0</v>
      </c>
      <c r="H243" s="24"/>
      <c r="I243" s="11"/>
    </row>
    <row r="244" spans="1:9" ht="25.5">
      <c r="A244" s="54"/>
      <c r="B244" s="55"/>
      <c r="C244" s="56"/>
      <c r="D244" s="71"/>
      <c r="E244" s="160"/>
      <c r="F244" s="57"/>
      <c r="G244" s="58"/>
      <c r="H244" s="54"/>
      <c r="I244" s="6"/>
    </row>
    <row r="245" spans="1:9" ht="36">
      <c r="A245" s="77" t="s">
        <v>101</v>
      </c>
      <c r="B245" s="200" t="s">
        <v>302</v>
      </c>
      <c r="C245" s="321" t="s">
        <v>69</v>
      </c>
      <c r="D245" s="35"/>
      <c r="E245" s="156"/>
      <c r="F245" s="35"/>
      <c r="G245" s="35"/>
    </row>
    <row r="246" spans="1:9">
      <c r="A246" s="19"/>
      <c r="B246" s="50"/>
      <c r="C246" s="318"/>
      <c r="D246" s="19"/>
      <c r="E246" s="126"/>
      <c r="F246" s="19"/>
      <c r="G246" s="19"/>
    </row>
    <row r="247" spans="1:9">
      <c r="A247" s="19"/>
      <c r="B247" s="17">
        <v>1</v>
      </c>
      <c r="C247" s="281" t="s">
        <v>275</v>
      </c>
      <c r="D247" s="35" t="s">
        <v>29</v>
      </c>
      <c r="E247" s="143">
        <v>20</v>
      </c>
      <c r="F247" s="355">
        <v>0</v>
      </c>
      <c r="G247" s="37">
        <f>E247*F247</f>
        <v>0</v>
      </c>
    </row>
    <row r="248" spans="1:9">
      <c r="A248" s="19"/>
      <c r="B248" s="38"/>
      <c r="C248" s="321"/>
      <c r="D248" s="35"/>
      <c r="E248" s="36"/>
      <c r="F248" s="88"/>
      <c r="G248" s="37"/>
    </row>
    <row r="249" spans="1:9">
      <c r="A249" s="19"/>
      <c r="B249" s="38"/>
      <c r="C249" s="321"/>
      <c r="D249" s="35"/>
      <c r="E249" s="36"/>
      <c r="F249" s="88"/>
      <c r="G249" s="37"/>
    </row>
    <row r="250" spans="1:9">
      <c r="A250" s="19"/>
      <c r="B250" s="38"/>
      <c r="C250" s="66" t="s">
        <v>51</v>
      </c>
      <c r="D250" s="133"/>
      <c r="E250" s="157"/>
      <c r="F250" s="133"/>
      <c r="G250" s="133"/>
    </row>
    <row r="251" spans="1:9">
      <c r="A251" s="19"/>
      <c r="B251" s="38"/>
      <c r="C251" s="281"/>
      <c r="D251" s="133"/>
      <c r="E251" s="157"/>
      <c r="F251" s="133"/>
      <c r="G251" s="133"/>
    </row>
    <row r="252" spans="1:9" ht="228">
      <c r="A252" s="77" t="s">
        <v>101</v>
      </c>
      <c r="B252" s="200" t="s">
        <v>303</v>
      </c>
      <c r="C252" s="320" t="s">
        <v>76</v>
      </c>
      <c r="D252" s="35"/>
      <c r="E252" s="30"/>
      <c r="F252" s="88"/>
      <c r="G252" s="37"/>
    </row>
    <row r="253" spans="1:9">
      <c r="A253" s="19"/>
      <c r="B253" s="20"/>
      <c r="C253" s="318"/>
      <c r="D253" s="35"/>
      <c r="E253" s="30"/>
      <c r="F253" s="88"/>
      <c r="G253" s="37"/>
    </row>
    <row r="254" spans="1:9">
      <c r="A254" s="19"/>
      <c r="B254" s="165">
        <v>1</v>
      </c>
      <c r="C254" s="345" t="s">
        <v>75</v>
      </c>
      <c r="D254" s="137" t="s">
        <v>41</v>
      </c>
      <c r="E254" s="143">
        <v>1.5</v>
      </c>
      <c r="F254" s="360">
        <v>0</v>
      </c>
      <c r="G254" s="136">
        <f>E254*F254</f>
        <v>0</v>
      </c>
      <c r="I254" s="21"/>
    </row>
    <row r="255" spans="1:9">
      <c r="A255" s="19"/>
      <c r="B255" s="165">
        <v>2</v>
      </c>
      <c r="C255" s="345" t="s">
        <v>85</v>
      </c>
      <c r="D255" s="137" t="s">
        <v>13</v>
      </c>
      <c r="E255" s="143">
        <v>21.2</v>
      </c>
      <c r="F255" s="360">
        <v>0</v>
      </c>
      <c r="G255" s="136">
        <f>E255*F255</f>
        <v>0</v>
      </c>
    </row>
    <row r="256" spans="1:9">
      <c r="A256" s="19"/>
      <c r="B256" s="17"/>
      <c r="C256" s="29"/>
      <c r="D256" s="35"/>
      <c r="E256" s="30"/>
      <c r="F256" s="47"/>
      <c r="G256" s="37"/>
    </row>
    <row r="257" spans="1:9">
      <c r="A257" s="19"/>
      <c r="B257" s="17"/>
      <c r="C257" s="29"/>
      <c r="D257" s="35"/>
      <c r="E257" s="30"/>
      <c r="F257" s="47"/>
      <c r="G257" s="37"/>
    </row>
    <row r="258" spans="1:9" ht="71.45" customHeight="1">
      <c r="A258" s="77" t="s">
        <v>101</v>
      </c>
      <c r="B258" s="200" t="s">
        <v>304</v>
      </c>
      <c r="C258" s="175" t="s">
        <v>274</v>
      </c>
      <c r="D258" s="35"/>
      <c r="E258" s="36"/>
      <c r="F258" s="88"/>
      <c r="G258" s="37"/>
    </row>
    <row r="259" spans="1:9">
      <c r="A259" s="19"/>
      <c r="B259" s="38"/>
      <c r="C259" s="321"/>
      <c r="D259" s="35"/>
      <c r="E259" s="36"/>
      <c r="F259" s="88"/>
      <c r="G259" s="37"/>
    </row>
    <row r="260" spans="1:9">
      <c r="A260" s="19"/>
      <c r="B260" s="17">
        <v>1</v>
      </c>
      <c r="C260" s="223" t="s">
        <v>89</v>
      </c>
      <c r="D260" s="35" t="s">
        <v>41</v>
      </c>
      <c r="E260" s="143">
        <v>176</v>
      </c>
      <c r="F260" s="355">
        <v>0</v>
      </c>
      <c r="G260" s="37">
        <f>E260*F260</f>
        <v>0</v>
      </c>
    </row>
    <row r="261" spans="1:9">
      <c r="A261" s="19"/>
      <c r="B261" s="38"/>
      <c r="C261" s="95"/>
      <c r="D261" s="35"/>
      <c r="E261" s="36"/>
      <c r="F261" s="88"/>
      <c r="G261" s="37"/>
    </row>
    <row r="262" spans="1:9">
      <c r="A262" s="19"/>
      <c r="B262" s="38"/>
      <c r="C262" s="95"/>
      <c r="D262" s="35"/>
      <c r="E262" s="36"/>
      <c r="F262" s="88"/>
      <c r="G262" s="37"/>
    </row>
    <row r="263" spans="1:9" ht="84">
      <c r="A263" s="77" t="s">
        <v>101</v>
      </c>
      <c r="B263" s="200" t="s">
        <v>305</v>
      </c>
      <c r="C263" s="321" t="s">
        <v>286</v>
      </c>
      <c r="D263" s="35"/>
      <c r="E263" s="36"/>
      <c r="F263" s="88"/>
      <c r="G263" s="37"/>
    </row>
    <row r="264" spans="1:9">
      <c r="A264" s="19"/>
      <c r="B264" s="38"/>
      <c r="C264" s="321"/>
      <c r="D264" s="35"/>
      <c r="E264" s="36"/>
      <c r="F264" s="88"/>
      <c r="G264" s="37"/>
    </row>
    <row r="265" spans="1:9">
      <c r="A265" s="19"/>
      <c r="B265" s="17">
        <v>1</v>
      </c>
      <c r="C265" s="281" t="s">
        <v>184</v>
      </c>
      <c r="D265" s="35" t="s">
        <v>29</v>
      </c>
      <c r="E265" s="143">
        <v>1</v>
      </c>
      <c r="F265" s="355">
        <v>0</v>
      </c>
      <c r="G265" s="37">
        <f>E265*F265</f>
        <v>0</v>
      </c>
    </row>
    <row r="266" spans="1:9">
      <c r="A266" s="19"/>
      <c r="B266" s="38"/>
      <c r="C266" s="95"/>
      <c r="D266" s="35"/>
      <c r="E266" s="36"/>
      <c r="F266" s="88"/>
      <c r="G266" s="37"/>
    </row>
    <row r="267" spans="1:9">
      <c r="A267" s="19"/>
      <c r="B267" s="38"/>
      <c r="C267" s="95"/>
      <c r="D267" s="35"/>
      <c r="E267" s="36"/>
      <c r="F267" s="88"/>
      <c r="G267" s="37"/>
    </row>
    <row r="268" spans="1:9">
      <c r="A268" s="168"/>
      <c r="B268" s="73" t="s">
        <v>101</v>
      </c>
      <c r="C268" s="59" t="s">
        <v>39</v>
      </c>
      <c r="D268" s="39" t="s">
        <v>36</v>
      </c>
      <c r="E268" s="148"/>
      <c r="F268" s="96"/>
      <c r="G268" s="41">
        <f>SUM(G206:G267)</f>
        <v>0</v>
      </c>
    </row>
    <row r="269" spans="1:9">
      <c r="A269" s="46"/>
      <c r="B269" s="31"/>
      <c r="C269" s="32"/>
      <c r="D269" s="33"/>
      <c r="E269" s="147"/>
      <c r="F269" s="34"/>
      <c r="G269" s="34"/>
      <c r="H269" s="36"/>
      <c r="I269" s="4"/>
    </row>
    <row r="270" spans="1:9" ht="23.25">
      <c r="A270" s="19"/>
      <c r="B270" s="29"/>
      <c r="C270" s="318"/>
      <c r="D270" s="35"/>
      <c r="E270" s="36"/>
      <c r="F270" s="47"/>
      <c r="G270" s="19"/>
      <c r="H270" s="37"/>
      <c r="I270" s="15"/>
    </row>
    <row r="271" spans="1:9" s="11" customFormat="1">
      <c r="A271" s="166"/>
      <c r="B271" s="128" t="s">
        <v>102</v>
      </c>
      <c r="C271" s="166" t="s">
        <v>9</v>
      </c>
      <c r="D271" s="45"/>
      <c r="E271" s="151"/>
      <c r="F271" s="114"/>
      <c r="G271" s="129"/>
      <c r="H271" s="24"/>
    </row>
    <row r="272" spans="1:9">
      <c r="A272" s="281"/>
      <c r="B272" s="66"/>
      <c r="C272" s="281"/>
      <c r="D272" s="66"/>
      <c r="E272" s="36"/>
      <c r="F272" s="30"/>
      <c r="G272" s="37"/>
    </row>
    <row r="273" spans="1:9">
      <c r="A273" s="19"/>
      <c r="B273" s="38"/>
      <c r="C273" s="318"/>
      <c r="D273" s="35"/>
      <c r="E273" s="36"/>
      <c r="F273" s="36"/>
      <c r="G273" s="37"/>
    </row>
    <row r="274" spans="1:9" ht="54" customHeight="1">
      <c r="A274" s="77" t="s">
        <v>102</v>
      </c>
      <c r="B274" s="200" t="s">
        <v>298</v>
      </c>
      <c r="C274" s="318" t="s">
        <v>252</v>
      </c>
      <c r="D274" s="35"/>
      <c r="E274" s="36"/>
      <c r="F274" s="47"/>
      <c r="G274" s="37"/>
    </row>
    <row r="275" spans="1:9">
      <c r="A275" s="19"/>
      <c r="B275" s="50"/>
      <c r="C275" s="318"/>
      <c r="D275" s="19"/>
      <c r="E275" s="126"/>
      <c r="F275" s="19"/>
      <c r="G275" s="19"/>
    </row>
    <row r="276" spans="1:9">
      <c r="A276" s="19"/>
      <c r="B276" s="17">
        <v>1</v>
      </c>
      <c r="C276" s="281" t="s">
        <v>251</v>
      </c>
      <c r="D276" s="35" t="s">
        <v>13</v>
      </c>
      <c r="E276" s="142">
        <v>50</v>
      </c>
      <c r="F276" s="355">
        <v>0</v>
      </c>
      <c r="G276" s="37">
        <f>E276*F276</f>
        <v>0</v>
      </c>
    </row>
    <row r="277" spans="1:9">
      <c r="A277" s="19"/>
      <c r="B277" s="38"/>
      <c r="C277" s="321"/>
      <c r="D277" s="35"/>
      <c r="E277" s="36"/>
      <c r="F277" s="88"/>
      <c r="G277" s="37"/>
    </row>
    <row r="278" spans="1:9">
      <c r="A278" s="19"/>
      <c r="B278" s="38"/>
      <c r="C278" s="321"/>
      <c r="D278" s="35"/>
      <c r="E278" s="36"/>
      <c r="F278" s="88"/>
      <c r="G278" s="37"/>
    </row>
    <row r="279" spans="1:9">
      <c r="A279" s="168"/>
      <c r="B279" s="73" t="s">
        <v>102</v>
      </c>
      <c r="C279" s="168" t="s">
        <v>9</v>
      </c>
      <c r="D279" s="39" t="s">
        <v>36</v>
      </c>
      <c r="E279" s="148"/>
      <c r="F279" s="96"/>
      <c r="G279" s="41">
        <f>SUM(G274:G278)</f>
        <v>0</v>
      </c>
    </row>
    <row r="280" spans="1:9">
      <c r="A280" s="46"/>
      <c r="B280" s="31"/>
      <c r="C280" s="32"/>
      <c r="D280" s="33"/>
      <c r="E280" s="147"/>
      <c r="F280" s="34"/>
      <c r="G280" s="34"/>
      <c r="H280" s="36"/>
      <c r="I280" s="4"/>
    </row>
    <row r="281" spans="1:9" ht="23.25">
      <c r="A281" s="19"/>
      <c r="B281" s="29"/>
      <c r="C281" s="318"/>
      <c r="D281" s="35"/>
      <c r="E281" s="36"/>
      <c r="F281" s="47"/>
      <c r="G281" s="19"/>
      <c r="H281" s="37"/>
      <c r="I281" s="15"/>
    </row>
    <row r="282" spans="1:9">
      <c r="A282" s="168"/>
      <c r="B282" s="91" t="s">
        <v>103</v>
      </c>
      <c r="C282" s="168" t="s">
        <v>40</v>
      </c>
      <c r="D282" s="97"/>
      <c r="E282" s="161"/>
      <c r="F282" s="98"/>
      <c r="G282" s="72"/>
    </row>
    <row r="283" spans="1:9">
      <c r="A283" s="19"/>
      <c r="B283" s="38"/>
      <c r="C283" s="318"/>
      <c r="D283" s="86"/>
      <c r="E283" s="99"/>
      <c r="F283" s="99"/>
      <c r="G283" s="37"/>
    </row>
    <row r="284" spans="1:9">
      <c r="A284" s="19"/>
      <c r="B284" s="38"/>
      <c r="C284" s="318"/>
      <c r="D284" s="86"/>
      <c r="E284" s="99"/>
      <c r="F284" s="99"/>
      <c r="G284" s="37"/>
    </row>
    <row r="285" spans="1:9" ht="48">
      <c r="A285" s="77" t="s">
        <v>103</v>
      </c>
      <c r="B285" s="200" t="s">
        <v>298</v>
      </c>
      <c r="C285" s="321" t="s">
        <v>72</v>
      </c>
      <c r="D285" s="86"/>
      <c r="E285" s="99"/>
      <c r="F285" s="100"/>
      <c r="G285" s="37"/>
    </row>
    <row r="286" spans="1:9">
      <c r="A286" s="19"/>
      <c r="B286" s="50"/>
      <c r="C286" s="318"/>
      <c r="D286" s="19"/>
      <c r="E286" s="126"/>
      <c r="F286" s="19"/>
      <c r="G286" s="19"/>
    </row>
    <row r="287" spans="1:9">
      <c r="A287" s="19"/>
      <c r="B287" s="17">
        <v>1</v>
      </c>
      <c r="C287" s="281" t="s">
        <v>77</v>
      </c>
      <c r="D287" s="35" t="s">
        <v>29</v>
      </c>
      <c r="E287" s="142">
        <v>1</v>
      </c>
      <c r="F287" s="355">
        <v>0</v>
      </c>
      <c r="G287" s="37">
        <f>E287*F287</f>
        <v>0</v>
      </c>
    </row>
    <row r="288" spans="1:9" s="194" customFormat="1" ht="20.25">
      <c r="A288" s="187"/>
      <c r="B288" s="188"/>
      <c r="C288" s="189"/>
      <c r="D288" s="190"/>
      <c r="E288" s="191"/>
      <c r="F288" s="192"/>
      <c r="G288" s="193"/>
      <c r="H288" s="187"/>
    </row>
    <row r="289" spans="1:9" ht="60">
      <c r="A289" s="77" t="s">
        <v>103</v>
      </c>
      <c r="B289" s="200" t="s">
        <v>299</v>
      </c>
      <c r="C289" s="321" t="s">
        <v>262</v>
      </c>
      <c r="D289" s="86"/>
      <c r="E289" s="99"/>
      <c r="F289" s="100"/>
      <c r="G289" s="37"/>
    </row>
    <row r="290" spans="1:9">
      <c r="A290" s="19"/>
      <c r="B290" s="48"/>
      <c r="C290" s="318"/>
      <c r="D290" s="19"/>
      <c r="E290" s="126"/>
      <c r="F290" s="19"/>
      <c r="G290" s="19"/>
    </row>
    <row r="291" spans="1:9">
      <c r="A291" s="19"/>
      <c r="B291" s="17">
        <v>1</v>
      </c>
      <c r="C291" s="281" t="s">
        <v>183</v>
      </c>
      <c r="D291" s="52" t="s">
        <v>15</v>
      </c>
      <c r="E291" s="143">
        <v>14</v>
      </c>
      <c r="F291" s="362">
        <v>0</v>
      </c>
      <c r="G291" s="53">
        <f>E291*F291</f>
        <v>0</v>
      </c>
    </row>
    <row r="292" spans="1:9" ht="25.5">
      <c r="A292" s="54"/>
      <c r="B292" s="89"/>
      <c r="C292" s="69"/>
      <c r="D292" s="68"/>
      <c r="E292" s="150"/>
      <c r="F292" s="58"/>
      <c r="G292" s="37"/>
      <c r="H292" s="54"/>
      <c r="I292" s="6"/>
    </row>
    <row r="293" spans="1:9" ht="76.900000000000006" customHeight="1">
      <c r="A293" s="77" t="s">
        <v>103</v>
      </c>
      <c r="B293" s="200" t="s">
        <v>300</v>
      </c>
      <c r="C293" s="321" t="s">
        <v>108</v>
      </c>
      <c r="D293" s="86"/>
      <c r="E293" s="99"/>
      <c r="F293" s="100"/>
      <c r="G293" s="37"/>
    </row>
    <row r="294" spans="1:9">
      <c r="A294" s="19"/>
      <c r="B294" s="48"/>
      <c r="C294" s="318"/>
      <c r="D294" s="19"/>
      <c r="E294" s="126"/>
      <c r="F294" s="19"/>
      <c r="G294" s="19"/>
    </row>
    <row r="295" spans="1:9">
      <c r="A295" s="19"/>
      <c r="B295" s="17">
        <v>1</v>
      </c>
      <c r="C295" s="281" t="s">
        <v>265</v>
      </c>
      <c r="D295" s="52" t="s">
        <v>15</v>
      </c>
      <c r="E295" s="143">
        <v>4</v>
      </c>
      <c r="F295" s="362">
        <v>0</v>
      </c>
      <c r="G295" s="53">
        <f>E295*F295</f>
        <v>0</v>
      </c>
    </row>
    <row r="296" spans="1:9" ht="25.5">
      <c r="A296" s="54"/>
      <c r="B296" s="89"/>
      <c r="C296" s="69"/>
      <c r="D296" s="68"/>
      <c r="E296" s="150"/>
      <c r="F296" s="58"/>
      <c r="G296" s="37"/>
      <c r="H296" s="54"/>
      <c r="I296" s="6"/>
    </row>
    <row r="297" spans="1:9" ht="48">
      <c r="A297" s="54"/>
      <c r="B297" s="89"/>
      <c r="C297" s="69" t="s">
        <v>276</v>
      </c>
      <c r="D297" s="68"/>
      <c r="E297" s="150"/>
      <c r="F297" s="58"/>
      <c r="G297" s="37"/>
      <c r="H297" s="54"/>
      <c r="I297" s="6"/>
    </row>
    <row r="298" spans="1:9" ht="25.5">
      <c r="A298" s="54"/>
      <c r="B298" s="89"/>
      <c r="C298" s="69"/>
      <c r="D298" s="68"/>
      <c r="E298" s="150"/>
      <c r="F298" s="58"/>
      <c r="G298" s="37"/>
      <c r="H298" s="54"/>
      <c r="I298" s="6"/>
    </row>
    <row r="299" spans="1:9" ht="72">
      <c r="A299" s="77" t="s">
        <v>103</v>
      </c>
      <c r="B299" s="200" t="s">
        <v>301</v>
      </c>
      <c r="C299" s="321" t="s">
        <v>285</v>
      </c>
      <c r="D299" s="86"/>
      <c r="E299" s="99"/>
      <c r="F299" s="100"/>
      <c r="G299" s="37"/>
    </row>
    <row r="300" spans="1:9">
      <c r="A300" s="19"/>
      <c r="B300" s="48"/>
      <c r="C300" s="318"/>
      <c r="D300" s="19"/>
      <c r="E300" s="126"/>
      <c r="F300" s="19"/>
      <c r="G300" s="19"/>
    </row>
    <row r="301" spans="1:9">
      <c r="A301" s="19"/>
      <c r="B301" s="17">
        <v>1</v>
      </c>
      <c r="C301" s="281" t="s">
        <v>109</v>
      </c>
      <c r="D301" s="52" t="s">
        <v>15</v>
      </c>
      <c r="E301" s="143">
        <v>4</v>
      </c>
      <c r="F301" s="362">
        <v>0</v>
      </c>
      <c r="G301" s="53">
        <f>E301*F301</f>
        <v>0</v>
      </c>
    </row>
    <row r="302" spans="1:9" ht="25.5">
      <c r="A302" s="54"/>
      <c r="B302" s="89"/>
      <c r="C302" s="69"/>
      <c r="D302" s="68"/>
      <c r="E302" s="150"/>
      <c r="F302" s="58"/>
      <c r="G302" s="37"/>
      <c r="H302" s="54"/>
      <c r="I302" s="6"/>
    </row>
    <row r="303" spans="1:9" ht="36">
      <c r="A303" s="54"/>
      <c r="B303" s="89"/>
      <c r="C303" s="69" t="s">
        <v>277</v>
      </c>
      <c r="D303" s="68"/>
      <c r="E303" s="150"/>
      <c r="F303" s="58"/>
      <c r="G303" s="37"/>
      <c r="H303" s="54"/>
      <c r="I303" s="6"/>
    </row>
    <row r="304" spans="1:9" ht="25.5">
      <c r="A304" s="54"/>
      <c r="B304" s="89"/>
      <c r="C304" s="69"/>
      <c r="D304" s="68"/>
      <c r="E304" s="150"/>
      <c r="F304" s="58"/>
      <c r="G304" s="37"/>
      <c r="H304" s="54"/>
      <c r="I304" s="6"/>
    </row>
    <row r="305" spans="1:9" ht="36">
      <c r="A305" s="77" t="s">
        <v>103</v>
      </c>
      <c r="B305" s="200" t="s">
        <v>302</v>
      </c>
      <c r="C305" s="321" t="s">
        <v>264</v>
      </c>
      <c r="D305" s="86"/>
      <c r="E305" s="99"/>
      <c r="F305" s="100"/>
      <c r="G305" s="37"/>
    </row>
    <row r="306" spans="1:9">
      <c r="A306" s="19"/>
      <c r="B306" s="50"/>
      <c r="C306" s="318"/>
      <c r="D306" s="19"/>
      <c r="E306" s="126"/>
      <c r="F306" s="19"/>
      <c r="G306" s="19"/>
    </row>
    <row r="307" spans="1:9">
      <c r="A307" s="19"/>
      <c r="B307" s="17">
        <v>1</v>
      </c>
      <c r="C307" s="281" t="s">
        <v>263</v>
      </c>
      <c r="D307" s="52" t="s">
        <v>29</v>
      </c>
      <c r="E307" s="142">
        <v>1</v>
      </c>
      <c r="F307" s="362">
        <v>0</v>
      </c>
      <c r="G307" s="53">
        <f>E307*F307</f>
        <v>0</v>
      </c>
    </row>
    <row r="308" spans="1:9" s="194" customFormat="1" ht="20.25">
      <c r="A308" s="187"/>
      <c r="B308" s="188"/>
      <c r="C308" s="189"/>
      <c r="D308" s="190"/>
      <c r="E308" s="191"/>
      <c r="F308" s="192"/>
      <c r="G308" s="193"/>
      <c r="H308" s="187"/>
    </row>
    <row r="309" spans="1:9" ht="60">
      <c r="A309" s="77" t="s">
        <v>103</v>
      </c>
      <c r="B309" s="200" t="s">
        <v>303</v>
      </c>
      <c r="C309" s="321" t="s">
        <v>110</v>
      </c>
      <c r="D309" s="86"/>
      <c r="E309" s="99"/>
      <c r="F309" s="100"/>
      <c r="G309" s="37"/>
    </row>
    <row r="310" spans="1:9">
      <c r="A310" s="19"/>
      <c r="B310" s="48"/>
      <c r="C310" s="318"/>
      <c r="D310" s="19"/>
      <c r="E310" s="126"/>
      <c r="F310" s="19"/>
      <c r="G310" s="19"/>
    </row>
    <row r="311" spans="1:9">
      <c r="A311" s="19"/>
      <c r="B311" s="17">
        <v>1</v>
      </c>
      <c r="C311" s="224" t="s">
        <v>296</v>
      </c>
      <c r="D311" s="52" t="s">
        <v>15</v>
      </c>
      <c r="E311" s="143">
        <v>1</v>
      </c>
      <c r="F311" s="362">
        <v>0</v>
      </c>
      <c r="G311" s="53">
        <f>E311*F311</f>
        <v>0</v>
      </c>
    </row>
    <row r="312" spans="1:9" ht="25.5">
      <c r="A312" s="54"/>
      <c r="B312" s="89"/>
      <c r="C312" s="69"/>
      <c r="D312" s="68"/>
      <c r="E312" s="150"/>
      <c r="F312" s="58"/>
      <c r="G312" s="37"/>
      <c r="H312" s="54"/>
      <c r="I312" s="6"/>
    </row>
    <row r="313" spans="1:9" ht="72">
      <c r="A313" s="77" t="s">
        <v>103</v>
      </c>
      <c r="B313" s="200" t="s">
        <v>304</v>
      </c>
      <c r="C313" s="321" t="s">
        <v>107</v>
      </c>
      <c r="D313" s="86"/>
      <c r="E313" s="162"/>
      <c r="F313" s="100"/>
      <c r="G313" s="37"/>
    </row>
    <row r="314" spans="1:9">
      <c r="A314" s="19"/>
      <c r="B314" s="29"/>
      <c r="C314" s="321"/>
      <c r="D314" s="86"/>
      <c r="E314" s="99"/>
      <c r="F314" s="88"/>
      <c r="G314" s="37"/>
    </row>
    <row r="315" spans="1:9" s="11" customFormat="1">
      <c r="A315" s="130"/>
      <c r="B315" s="51">
        <v>1</v>
      </c>
      <c r="C315" s="224" t="s">
        <v>106</v>
      </c>
      <c r="D315" s="52" t="s">
        <v>15</v>
      </c>
      <c r="E315" s="143">
        <v>1</v>
      </c>
      <c r="F315" s="362">
        <v>0</v>
      </c>
      <c r="G315" s="53">
        <f>E315*F315</f>
        <v>0</v>
      </c>
      <c r="H315" s="24"/>
    </row>
    <row r="316" spans="1:9" ht="25.5">
      <c r="A316" s="54"/>
      <c r="B316" s="89"/>
      <c r="C316" s="69"/>
      <c r="D316" s="68"/>
      <c r="E316" s="150"/>
      <c r="F316" s="58"/>
      <c r="G316" s="58"/>
      <c r="H316" s="54"/>
      <c r="I316" s="6"/>
    </row>
    <row r="317" spans="1:9" ht="72">
      <c r="A317" s="77" t="s">
        <v>103</v>
      </c>
      <c r="B317" s="200" t="s">
        <v>305</v>
      </c>
      <c r="C317" s="321" t="s">
        <v>284</v>
      </c>
      <c r="D317" s="86"/>
      <c r="E317" s="162"/>
      <c r="F317" s="100"/>
      <c r="G317" s="37"/>
    </row>
    <row r="318" spans="1:9">
      <c r="A318" s="19"/>
      <c r="B318" s="29"/>
      <c r="C318" s="321"/>
      <c r="D318" s="86"/>
      <c r="E318" s="99"/>
      <c r="F318" s="88"/>
      <c r="G318" s="37"/>
    </row>
    <row r="319" spans="1:9" s="11" customFormat="1">
      <c r="A319" s="130"/>
      <c r="B319" s="51">
        <v>1</v>
      </c>
      <c r="C319" s="224" t="s">
        <v>280</v>
      </c>
      <c r="D319" s="52" t="s">
        <v>14</v>
      </c>
      <c r="E319" s="143">
        <v>109.5</v>
      </c>
      <c r="F319" s="362">
        <v>0</v>
      </c>
      <c r="G319" s="53">
        <f>E319*F319</f>
        <v>0</v>
      </c>
      <c r="H319" s="24"/>
    </row>
    <row r="320" spans="1:9" ht="25.5">
      <c r="A320" s="54"/>
      <c r="B320" s="89"/>
      <c r="C320" s="69"/>
      <c r="D320" s="68"/>
      <c r="E320" s="150"/>
      <c r="F320" s="58"/>
      <c r="G320" s="58"/>
      <c r="H320" s="54"/>
      <c r="I320" s="6"/>
    </row>
    <row r="321" spans="1:9" ht="72">
      <c r="A321" s="77" t="s">
        <v>103</v>
      </c>
      <c r="B321" s="200" t="s">
        <v>306</v>
      </c>
      <c r="C321" s="321" t="s">
        <v>278</v>
      </c>
      <c r="D321" s="86"/>
      <c r="E321" s="162"/>
      <c r="F321" s="100"/>
      <c r="G321" s="37"/>
    </row>
    <row r="322" spans="1:9">
      <c r="A322" s="19"/>
      <c r="B322" s="29"/>
      <c r="C322" s="321"/>
      <c r="D322" s="86"/>
      <c r="E322" s="99"/>
      <c r="F322" s="88"/>
      <c r="G322" s="37"/>
    </row>
    <row r="323" spans="1:9" s="11" customFormat="1">
      <c r="A323" s="130"/>
      <c r="B323" s="51">
        <v>1</v>
      </c>
      <c r="C323" s="224" t="s">
        <v>279</v>
      </c>
      <c r="D323" s="52" t="s">
        <v>15</v>
      </c>
      <c r="E323" s="143">
        <v>1</v>
      </c>
      <c r="F323" s="362">
        <v>0</v>
      </c>
      <c r="G323" s="53">
        <f>E323*F323</f>
        <v>0</v>
      </c>
      <c r="H323" s="24"/>
    </row>
    <row r="324" spans="1:9" ht="25.5">
      <c r="A324" s="54"/>
      <c r="B324" s="89"/>
      <c r="C324" s="69"/>
      <c r="D324" s="68"/>
      <c r="E324" s="150"/>
      <c r="F324" s="58"/>
      <c r="G324" s="58"/>
      <c r="H324" s="54"/>
      <c r="I324" s="6"/>
    </row>
    <row r="325" spans="1:9" ht="123.6" customHeight="1">
      <c r="A325" s="77" t="s">
        <v>103</v>
      </c>
      <c r="B325" s="200" t="s">
        <v>307</v>
      </c>
      <c r="C325" s="321" t="s">
        <v>283</v>
      </c>
      <c r="D325" s="86"/>
      <c r="E325" s="162"/>
      <c r="F325" s="100"/>
      <c r="G325" s="37"/>
    </row>
    <row r="326" spans="1:9">
      <c r="A326" s="19"/>
      <c r="B326" s="29"/>
      <c r="C326" s="321"/>
      <c r="D326" s="86"/>
      <c r="E326" s="99"/>
      <c r="F326" s="88"/>
      <c r="G326" s="37"/>
    </row>
    <row r="327" spans="1:9" s="11" customFormat="1">
      <c r="A327" s="130"/>
      <c r="B327" s="51">
        <v>1</v>
      </c>
      <c r="C327" s="115" t="s">
        <v>257</v>
      </c>
      <c r="D327" s="52" t="s">
        <v>15</v>
      </c>
      <c r="E327" s="143">
        <v>10</v>
      </c>
      <c r="F327" s="362">
        <v>0</v>
      </c>
      <c r="G327" s="53">
        <f>E327*F327</f>
        <v>0</v>
      </c>
      <c r="H327" s="24"/>
      <c r="I327" s="3"/>
    </row>
    <row r="328" spans="1:9" ht="3.6" customHeight="1">
      <c r="A328" s="19"/>
      <c r="B328" s="29"/>
      <c r="C328" s="321"/>
      <c r="D328" s="86"/>
      <c r="E328" s="99"/>
      <c r="F328" s="88"/>
      <c r="G328" s="37"/>
    </row>
    <row r="329" spans="1:9" s="11" customFormat="1">
      <c r="A329" s="130"/>
      <c r="B329" s="51">
        <v>2</v>
      </c>
      <c r="C329" s="115" t="s">
        <v>258</v>
      </c>
      <c r="D329" s="52" t="s">
        <v>15</v>
      </c>
      <c r="E329" s="143">
        <v>1</v>
      </c>
      <c r="F329" s="362">
        <v>0</v>
      </c>
      <c r="G329" s="53">
        <f>E329*F329</f>
        <v>0</v>
      </c>
      <c r="H329" s="24"/>
      <c r="I329" s="3"/>
    </row>
    <row r="330" spans="1:9" ht="4.9000000000000004" customHeight="1">
      <c r="A330" s="19"/>
      <c r="B330" s="29"/>
      <c r="C330" s="321"/>
      <c r="D330" s="86"/>
      <c r="E330" s="99"/>
      <c r="F330" s="88"/>
      <c r="G330" s="37"/>
    </row>
    <row r="331" spans="1:9" s="11" customFormat="1">
      <c r="A331" s="130"/>
      <c r="B331" s="51">
        <v>3</v>
      </c>
      <c r="C331" s="115" t="s">
        <v>259</v>
      </c>
      <c r="D331" s="52" t="s">
        <v>15</v>
      </c>
      <c r="E331" s="143">
        <v>4</v>
      </c>
      <c r="F331" s="362">
        <v>0</v>
      </c>
      <c r="G331" s="53">
        <f>E331*F331</f>
        <v>0</v>
      </c>
      <c r="H331" s="24"/>
      <c r="I331" s="3"/>
    </row>
    <row r="332" spans="1:9" ht="4.9000000000000004" customHeight="1">
      <c r="A332" s="19"/>
      <c r="B332" s="29"/>
      <c r="C332" s="321"/>
      <c r="D332" s="86"/>
      <c r="E332" s="99"/>
      <c r="F332" s="88"/>
      <c r="G332" s="37"/>
    </row>
    <row r="333" spans="1:9" s="11" customFormat="1">
      <c r="A333" s="130"/>
      <c r="B333" s="51">
        <v>4</v>
      </c>
      <c r="C333" s="115" t="s">
        <v>260</v>
      </c>
      <c r="D333" s="52" t="s">
        <v>15</v>
      </c>
      <c r="E333" s="143">
        <v>1</v>
      </c>
      <c r="F333" s="362">
        <v>0</v>
      </c>
      <c r="G333" s="53">
        <f>E333*F333</f>
        <v>0</v>
      </c>
      <c r="H333" s="24"/>
      <c r="I333" s="3"/>
    </row>
    <row r="334" spans="1:9" ht="4.9000000000000004" customHeight="1">
      <c r="A334" s="19"/>
      <c r="B334" s="29"/>
      <c r="C334" s="321"/>
      <c r="D334" s="86"/>
      <c r="E334" s="99"/>
      <c r="F334" s="88"/>
      <c r="G334" s="37"/>
    </row>
    <row r="335" spans="1:9" s="11" customFormat="1">
      <c r="A335" s="130"/>
      <c r="B335" s="51">
        <v>5</v>
      </c>
      <c r="C335" s="115" t="s">
        <v>261</v>
      </c>
      <c r="D335" s="52" t="s">
        <v>15</v>
      </c>
      <c r="E335" s="143">
        <v>1</v>
      </c>
      <c r="F335" s="362">
        <v>0</v>
      </c>
      <c r="G335" s="53">
        <f>E335*F335</f>
        <v>0</v>
      </c>
      <c r="H335" s="24"/>
      <c r="I335" s="3"/>
    </row>
    <row r="336" spans="1:9" ht="25.5">
      <c r="A336" s="54"/>
      <c r="B336" s="89"/>
      <c r="C336" s="69"/>
      <c r="D336" s="68"/>
      <c r="E336" s="150"/>
      <c r="F336" s="58"/>
      <c r="G336" s="58"/>
      <c r="H336" s="54"/>
      <c r="I336" s="6"/>
    </row>
    <row r="337" spans="1:9">
      <c r="A337" s="166"/>
      <c r="B337" s="73" t="s">
        <v>103</v>
      </c>
      <c r="C337" s="92" t="s">
        <v>40</v>
      </c>
      <c r="D337" s="101" t="s">
        <v>36</v>
      </c>
      <c r="E337" s="163"/>
      <c r="F337" s="102"/>
      <c r="G337" s="93">
        <f>SUM(G283:G336)</f>
        <v>0</v>
      </c>
      <c r="H337" s="24"/>
      <c r="I337" s="11"/>
    </row>
    <row r="338" spans="1:9" ht="23.25">
      <c r="A338" s="19"/>
      <c r="B338" s="29"/>
      <c r="C338" s="318"/>
      <c r="D338" s="35"/>
      <c r="E338" s="36"/>
      <c r="F338" s="47"/>
      <c r="G338" s="19"/>
      <c r="H338" s="37"/>
      <c r="I338" s="15"/>
    </row>
    <row r="339" spans="1:9">
      <c r="A339" s="103"/>
      <c r="B339" s="104"/>
      <c r="C339" s="103"/>
      <c r="D339" s="103"/>
      <c r="E339" s="154"/>
      <c r="F339" s="103"/>
      <c r="G339" s="103"/>
      <c r="H339" s="140"/>
      <c r="I339" s="9"/>
    </row>
    <row r="340" spans="1:9">
      <c r="A340" s="103"/>
      <c r="B340" s="104"/>
      <c r="C340" s="103"/>
      <c r="D340" s="103"/>
      <c r="E340" s="154"/>
      <c r="F340" s="103"/>
      <c r="G340" s="347">
        <f>SUM(G6:G339)*0.5</f>
        <v>0</v>
      </c>
      <c r="H340" s="140"/>
      <c r="I340" s="9"/>
    </row>
    <row r="341" spans="1:9">
      <c r="A341" s="103"/>
      <c r="B341" s="104"/>
      <c r="C341" s="103"/>
      <c r="D341" s="103"/>
      <c r="E341" s="154"/>
      <c r="F341" s="103"/>
      <c r="G341" s="103"/>
      <c r="H341" s="140"/>
      <c r="I341" s="9"/>
    </row>
    <row r="342" spans="1:9">
      <c r="A342" s="103"/>
      <c r="B342" s="104"/>
      <c r="C342" s="103"/>
      <c r="D342" s="103"/>
      <c r="E342" s="154"/>
      <c r="F342" s="103"/>
      <c r="G342" s="103"/>
      <c r="H342" s="140"/>
      <c r="I342" s="9"/>
    </row>
  </sheetData>
  <mergeCells count="26">
    <mergeCell ref="C212:C213"/>
    <mergeCell ref="C223:C224"/>
    <mergeCell ref="C39:G40"/>
    <mergeCell ref="C41:G43"/>
    <mergeCell ref="C201:G202"/>
    <mergeCell ref="C205:G205"/>
    <mergeCell ref="C195:G197"/>
    <mergeCell ref="C198:G200"/>
    <mergeCell ref="C190:G192"/>
    <mergeCell ref="C127:G128"/>
    <mergeCell ref="C188:G189"/>
    <mergeCell ref="C44:G45"/>
    <mergeCell ref="C193:G194"/>
    <mergeCell ref="C46:G49"/>
    <mergeCell ref="C36:G38"/>
    <mergeCell ref="C203:G204"/>
    <mergeCell ref="C50:G52"/>
    <mergeCell ref="C116:G117"/>
    <mergeCell ref="C134:G135"/>
    <mergeCell ref="C114:G115"/>
    <mergeCell ref="C118:G119"/>
    <mergeCell ref="C120:G120"/>
    <mergeCell ref="C121:G122"/>
    <mergeCell ref="C123:G126"/>
    <mergeCell ref="C129:G130"/>
    <mergeCell ref="C131:G133"/>
  </mergeCells>
  <phoneticPr fontId="112" type="noConversion"/>
  <conditionalFormatting sqref="F274">
    <cfRule type="cellIs" dxfId="0" priority="185" operator="greaterThan">
      <formula>0</formula>
    </cfRule>
  </conditionalFormatting>
  <pageMargins left="0.78740157480314965" right="0.11811023622047245" top="0.86614173228346458" bottom="0.74803149606299213" header="0.35433070866141736" footer="0.31496062992125984"/>
  <pageSetup paperSize="9" scale="96" fitToHeight="0" orientation="portrait" r:id="rId1"/>
  <headerFooter>
    <oddHeader>&amp;L&amp;G&amp;C &amp;"-,Krepko"&amp;12A R H I T E K T    E R N S T   D.O.O. &amp;"-,Običajno"&amp;11   &amp;12 Ul. XIV. DIVIZIJE  14, 3000 CELJE, SLO&amp;11
         BIRO@ARHITEKT-ERNST.SI  03-427-4300, 427-4302, fax 5484-704 D.št.:SI19355025</oddHeader>
    <oddFooter xml:space="preserve">&amp;L&amp;F&amp;C                                                       &amp;A&amp;R&amp;P/&amp;N  </oddFooter>
  </headerFooter>
  <rowBreaks count="18" manualBreakCount="18">
    <brk id="21" max="7" man="1"/>
    <brk id="31" max="16383" man="1"/>
    <brk id="62" max="7" man="1"/>
    <brk id="85" max="7" man="1"/>
    <brk id="102" max="7" man="1"/>
    <brk id="109" max="16383" man="1"/>
    <brk id="145" max="16383" man="1"/>
    <brk id="160" max="7" man="1"/>
    <brk id="167" max="16383" man="1"/>
    <brk id="183" max="16383" man="1"/>
    <brk id="220" max="7" man="1"/>
    <brk id="231" max="7" man="1"/>
    <brk id="243" max="7" man="1"/>
    <brk id="261" max="7" man="1"/>
    <brk id="269" max="16383" man="1"/>
    <brk id="280" max="16383" man="1"/>
    <brk id="303" max="7" man="1"/>
    <brk id="323" max="7"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Delovni listi</vt:lpstr>
      </vt:variant>
      <vt:variant>
        <vt:i4>3</vt:i4>
      </vt:variant>
      <vt:variant>
        <vt:lpstr>Imenovani obsegi</vt:lpstr>
      </vt:variant>
      <vt:variant>
        <vt:i4>6</vt:i4>
      </vt:variant>
    </vt:vector>
  </HeadingPairs>
  <TitlesOfParts>
    <vt:vector size="9" baseType="lpstr">
      <vt:lpstr>REKAPITULACIJA</vt:lpstr>
      <vt:lpstr>A. Gradbena dela</vt:lpstr>
      <vt:lpstr>B. Obrtniška dela </vt:lpstr>
      <vt:lpstr>'A. Gradbena dela'!Področje_tiskanja</vt:lpstr>
      <vt:lpstr>'B. Obrtniška dela '!Področje_tiskanja</vt:lpstr>
      <vt:lpstr>REKAPITULACIJA!Področje_tiskanja</vt:lpstr>
      <vt:lpstr>'A. Gradbena dela'!Tiskanje_naslovov</vt:lpstr>
      <vt:lpstr>'B. Obrtniška dela '!Tiskanje_naslovov</vt:lpstr>
      <vt:lpstr>REKAPITULACIJA!Tiskanje_naslovov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BJuričan</dc:creator>
  <cp:lastModifiedBy>Alenka Sajovic</cp:lastModifiedBy>
  <cp:lastPrinted>2021-04-19T07:52:35Z</cp:lastPrinted>
  <dcterms:created xsi:type="dcterms:W3CDTF">2016-06-26T17:35:23Z</dcterms:created>
  <dcterms:modified xsi:type="dcterms:W3CDTF">2021-04-19T08:59:51Z</dcterms:modified>
</cp:coreProperties>
</file>