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avno naročilo izvedba\3_Razpisna dokumentacija - za objavo\9_Popravek razpisne dokumentacije_3_9_2020\"/>
    </mc:Choice>
  </mc:AlternateContent>
  <xr:revisionPtr revIDLastSave="0" documentId="8_{76F3D6E7-6315-4418-BDC1-771CFAD6BA98}" xr6:coauthVersionLast="45" xr6:coauthVersionMax="45" xr10:uidLastSave="{00000000-0000-0000-0000-000000000000}"/>
  <bookViews>
    <workbookView xWindow="-120" yWindow="-120" windowWidth="29040" windowHeight="15840" tabRatio="819" activeTab="5" xr2:uid="{00000000-000D-0000-FFFF-FFFF00000000}"/>
  </bookViews>
  <sheets>
    <sheet name="REKAPITULACIJA" sheetId="25" r:id="rId1"/>
    <sheet name="C10-1.0" sheetId="27" r:id="rId2"/>
    <sheet name="C10-1.1" sheetId="20" r:id="rId3"/>
    <sheet name="C10-2.0" sheetId="21" r:id="rId4"/>
    <sheet name="C10-3.0" sheetId="22" r:id="rId5"/>
    <sheet name="C10-4.0" sheetId="23" r:id="rId6"/>
    <sheet name="C10-5.0" sheetId="24" r:id="rId7"/>
  </sheets>
  <definedNames>
    <definedName name="_xlnm.Print_Area" localSheetId="1">'C10-1.0'!$A$1:$F$71</definedName>
    <definedName name="_xlnm.Print_Area" localSheetId="2">'C10-1.1'!$A$1:$F$45</definedName>
    <definedName name="_xlnm.Print_Area" localSheetId="3">'C10-2.0'!$A$1:$F$66</definedName>
    <definedName name="_xlnm.Print_Area" localSheetId="4">'C10-3.0'!$A$1:$F$67</definedName>
    <definedName name="_xlnm.Print_Area" localSheetId="5">'C10-4.0'!$A$1:$F$66</definedName>
    <definedName name="_xlnm.Print_Area" localSheetId="6">'C10-5.0'!$A$1:$F$68</definedName>
    <definedName name="_xlnm.Print_Area" localSheetId="0">REKAPITULACIJA!$A$1:$F$60</definedName>
    <definedName name="_xlnm.Print_Titles" localSheetId="1">'C10-1.0'!$3:$4</definedName>
    <definedName name="_xlnm.Print_Titles" localSheetId="2">'C10-1.1'!$3:$4</definedName>
    <definedName name="_xlnm.Print_Titles" localSheetId="3">'C10-2.0'!$3:$4</definedName>
    <definedName name="_xlnm.Print_Titles" localSheetId="4">'C10-3.0'!$3:$4</definedName>
    <definedName name="_xlnm.Print_Titles" localSheetId="5">'C10-4.0'!$3:$4</definedName>
    <definedName name="_xlnm.Print_Titles" localSheetId="6">'C10-5.0'!$3:$4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24" l="1"/>
  <c r="F41" i="22"/>
  <c r="F47" i="27"/>
  <c r="F31" i="25" l="1"/>
  <c r="F29" i="25"/>
  <c r="F28" i="25"/>
  <c r="F58" i="24" l="1"/>
  <c r="F59" i="24"/>
  <c r="F57" i="24"/>
  <c r="F56" i="23"/>
  <c r="F57" i="23"/>
  <c r="F55" i="23"/>
  <c r="F58" i="22"/>
  <c r="F59" i="22"/>
  <c r="F57" i="22"/>
  <c r="F57" i="21"/>
  <c r="F58" i="21"/>
  <c r="F56" i="21"/>
  <c r="F40" i="20"/>
  <c r="F41" i="20"/>
  <c r="F39" i="20"/>
  <c r="F22" i="20"/>
  <c r="F21" i="20"/>
  <c r="F61" i="27" l="1"/>
  <c r="F62" i="27"/>
  <c r="F60" i="27"/>
  <c r="F6" i="24" l="1"/>
  <c r="F7" i="24"/>
  <c r="F8" i="24"/>
  <c r="F9" i="24"/>
  <c r="F10" i="24"/>
  <c r="F55" i="24"/>
  <c r="F56" i="24"/>
  <c r="F60" i="24"/>
  <c r="F61" i="24"/>
  <c r="F62" i="24"/>
  <c r="F63" i="24"/>
  <c r="F64" i="24"/>
  <c r="F54" i="24"/>
  <c r="F43" i="24"/>
  <c r="F44" i="24"/>
  <c r="F45" i="24"/>
  <c r="F46" i="24"/>
  <c r="F47" i="24"/>
  <c r="F48" i="24"/>
  <c r="F49" i="24"/>
  <c r="F40" i="24"/>
  <c r="F17" i="24"/>
  <c r="F18" i="24"/>
  <c r="F20" i="24"/>
  <c r="F21" i="24"/>
  <c r="F22" i="24"/>
  <c r="F23" i="24"/>
  <c r="F24" i="24"/>
  <c r="F25" i="24"/>
  <c r="F26" i="24"/>
  <c r="F27" i="24"/>
  <c r="F28" i="24"/>
  <c r="F29" i="24"/>
  <c r="F30" i="24"/>
  <c r="F31" i="24"/>
  <c r="F32" i="24"/>
  <c r="F33" i="24"/>
  <c r="F34" i="24"/>
  <c r="F35" i="24"/>
  <c r="F16" i="24"/>
  <c r="F55" i="22"/>
  <c r="F56" i="22"/>
  <c r="F60" i="22"/>
  <c r="F61" i="22"/>
  <c r="F62" i="22"/>
  <c r="F63" i="22"/>
  <c r="F64" i="22"/>
  <c r="F54" i="22"/>
  <c r="F43" i="22"/>
  <c r="F44" i="22"/>
  <c r="F45" i="22"/>
  <c r="F46" i="22"/>
  <c r="F47" i="22"/>
  <c r="F48" i="22"/>
  <c r="F49" i="22"/>
  <c r="F40" i="22"/>
  <c r="F17" i="22"/>
  <c r="F18" i="22"/>
  <c r="F20" i="22"/>
  <c r="F22" i="22"/>
  <c r="F23" i="22"/>
  <c r="F24" i="22"/>
  <c r="F25" i="22"/>
  <c r="F26" i="22"/>
  <c r="F27" i="22"/>
  <c r="F28" i="22"/>
  <c r="F29" i="22"/>
  <c r="F30" i="22"/>
  <c r="F31" i="22"/>
  <c r="F32" i="22"/>
  <c r="F33" i="22"/>
  <c r="F34" i="22"/>
  <c r="F35" i="22"/>
  <c r="F16" i="22"/>
  <c r="F6" i="22"/>
  <c r="F7" i="22"/>
  <c r="F8" i="22"/>
  <c r="F9" i="22"/>
  <c r="F10" i="22"/>
  <c r="F53" i="23"/>
  <c r="F54" i="23"/>
  <c r="F58" i="23"/>
  <c r="F59" i="23"/>
  <c r="F60" i="23"/>
  <c r="F61" i="23"/>
  <c r="F62" i="23"/>
  <c r="F63" i="23"/>
  <c r="F52" i="23"/>
  <c r="F42" i="23"/>
  <c r="F43" i="23"/>
  <c r="F44" i="23"/>
  <c r="F45" i="23"/>
  <c r="F46" i="23"/>
  <c r="F47" i="23"/>
  <c r="F40" i="23"/>
  <c r="F17" i="23"/>
  <c r="F18" i="23"/>
  <c r="F20" i="23"/>
  <c r="F22" i="23"/>
  <c r="F23" i="23"/>
  <c r="F24" i="23"/>
  <c r="F25" i="23"/>
  <c r="F26" i="23"/>
  <c r="F27" i="23"/>
  <c r="F28" i="23"/>
  <c r="F29" i="23"/>
  <c r="F30" i="23"/>
  <c r="F31" i="23"/>
  <c r="F32" i="23"/>
  <c r="F33" i="23"/>
  <c r="F34" i="23"/>
  <c r="F35" i="23"/>
  <c r="F16" i="23"/>
  <c r="F6" i="23"/>
  <c r="F7" i="23"/>
  <c r="F8" i="23"/>
  <c r="F9" i="23"/>
  <c r="F10" i="23"/>
  <c r="F54" i="21"/>
  <c r="F55" i="21"/>
  <c r="F59" i="21"/>
  <c r="F60" i="21"/>
  <c r="F61" i="21"/>
  <c r="F62" i="21"/>
  <c r="F63" i="21"/>
  <c r="F53" i="21"/>
  <c r="F42" i="21"/>
  <c r="F43" i="21"/>
  <c r="F44" i="21"/>
  <c r="F45" i="21"/>
  <c r="F46" i="21"/>
  <c r="F47" i="21"/>
  <c r="F48" i="21"/>
  <c r="F40" i="21"/>
  <c r="F17" i="21"/>
  <c r="F18" i="21"/>
  <c r="F19" i="21"/>
  <c r="F20" i="21"/>
  <c r="F21" i="21"/>
  <c r="F22" i="21"/>
  <c r="F23" i="21"/>
  <c r="F24" i="21"/>
  <c r="F25" i="21"/>
  <c r="F26" i="21"/>
  <c r="F27" i="21"/>
  <c r="F28" i="21"/>
  <c r="F29" i="21"/>
  <c r="F30" i="21"/>
  <c r="F31" i="21"/>
  <c r="F32" i="21"/>
  <c r="F33" i="21"/>
  <c r="F34" i="21"/>
  <c r="F35" i="21"/>
  <c r="F16" i="21"/>
  <c r="F6" i="21"/>
  <c r="F7" i="21"/>
  <c r="F8" i="21"/>
  <c r="F9" i="21"/>
  <c r="F10" i="21"/>
  <c r="F37" i="20"/>
  <c r="F38" i="20"/>
  <c r="F42" i="20"/>
  <c r="F36" i="20"/>
  <c r="F30" i="20"/>
  <c r="F31" i="20"/>
  <c r="F28" i="20"/>
  <c r="F14" i="20"/>
  <c r="F15" i="20"/>
  <c r="F16" i="20"/>
  <c r="F17" i="20"/>
  <c r="F18" i="20"/>
  <c r="F19" i="20"/>
  <c r="F20" i="20"/>
  <c r="F23" i="20"/>
  <c r="F13" i="20"/>
  <c r="F6" i="20"/>
  <c r="F7" i="20"/>
  <c r="F64" i="23" l="1"/>
  <c r="F38" i="25" s="1"/>
  <c r="F65" i="22"/>
  <c r="F64" i="21"/>
  <c r="F24" i="25" s="1"/>
  <c r="F43" i="20"/>
  <c r="F17" i="25" s="1"/>
  <c r="F65" i="24"/>
  <c r="F45" i="25" s="1"/>
  <c r="F50" i="24"/>
  <c r="F44" i="25" s="1"/>
  <c r="F36" i="24"/>
  <c r="F43" i="25" s="1"/>
  <c r="F50" i="22"/>
  <c r="F30" i="25" s="1"/>
  <c r="F36" i="22"/>
  <c r="F48" i="23"/>
  <c r="F37" i="25" s="1"/>
  <c r="F36" i="23"/>
  <c r="F36" i="25" s="1"/>
  <c r="F49" i="21"/>
  <c r="F23" i="25" s="1"/>
  <c r="F36" i="21"/>
  <c r="F22" i="25" s="1"/>
  <c r="F32" i="20"/>
  <c r="F16" i="25" s="1"/>
  <c r="F24" i="20"/>
  <c r="F15" i="25" s="1"/>
  <c r="F58" i="27" l="1"/>
  <c r="F59" i="27"/>
  <c r="F63" i="27"/>
  <c r="F64" i="27"/>
  <c r="F65" i="27"/>
  <c r="F66" i="27"/>
  <c r="F67" i="27"/>
  <c r="F68" i="27"/>
  <c r="F57" i="27"/>
  <c r="F49" i="27"/>
  <c r="F50" i="27"/>
  <c r="F51" i="27"/>
  <c r="F52" i="27"/>
  <c r="F46" i="27"/>
  <c r="F21" i="27"/>
  <c r="F22" i="27"/>
  <c r="F24" i="27"/>
  <c r="F25" i="27"/>
  <c r="F27" i="27"/>
  <c r="F28" i="27"/>
  <c r="F29" i="27"/>
  <c r="F30" i="27"/>
  <c r="F31" i="27"/>
  <c r="F32" i="27"/>
  <c r="F33" i="27"/>
  <c r="F34" i="27"/>
  <c r="F35" i="27"/>
  <c r="F36" i="27"/>
  <c r="F37" i="27"/>
  <c r="F38" i="27"/>
  <c r="F39" i="27"/>
  <c r="F40" i="27"/>
  <c r="F41" i="27"/>
  <c r="F20" i="27"/>
  <c r="F8" i="27"/>
  <c r="F9" i="27"/>
  <c r="F10" i="27"/>
  <c r="F11" i="27"/>
  <c r="F12" i="27"/>
  <c r="F13" i="27"/>
  <c r="F14" i="27"/>
  <c r="F7" i="27"/>
  <c r="F6" i="27"/>
  <c r="F69" i="27" l="1"/>
  <c r="F10" i="25" s="1"/>
  <c r="F42" i="27"/>
  <c r="F8" i="25" s="1"/>
  <c r="F53" i="27"/>
  <c r="F9" i="25" s="1"/>
  <c r="F11" i="24" l="1"/>
  <c r="F11" i="22"/>
  <c r="F11" i="23"/>
  <c r="F35" i="25" s="1"/>
  <c r="F11" i="21"/>
  <c r="F8" i="20"/>
  <c r="F67" i="24" l="1"/>
  <c r="F42" i="25"/>
  <c r="F46" i="25" s="1"/>
  <c r="F67" i="22"/>
  <c r="F39" i="25"/>
  <c r="F32" i="25"/>
  <c r="F66" i="23"/>
  <c r="F21" i="25"/>
  <c r="F66" i="21"/>
  <c r="F14" i="25"/>
  <c r="F45" i="20"/>
  <c r="F15" i="27"/>
  <c r="F7" i="25" l="1"/>
  <c r="F71" i="27"/>
  <c r="F18" i="25"/>
  <c r="F11" i="25" l="1"/>
  <c r="F25" i="25"/>
  <c r="F48" i="25" l="1"/>
  <c r="F49" i="25" s="1"/>
  <c r="F50" i="25" s="1"/>
  <c r="F52" i="25" l="1"/>
  <c r="F51" i="25"/>
</calcChain>
</file>

<file path=xl/sharedStrings.xml><?xml version="1.0" encoding="utf-8"?>
<sst xmlns="http://schemas.openxmlformats.org/spreadsheetml/2006/main" count="928" uniqueCount="169">
  <si>
    <t>Zap. št</t>
  </si>
  <si>
    <t>POSTAVKA</t>
  </si>
  <si>
    <t>Enota</t>
  </si>
  <si>
    <t>Količina</t>
  </si>
  <si>
    <t>Cena na enoto</t>
  </si>
  <si>
    <t>Cena skupaj</t>
  </si>
  <si>
    <t>kom</t>
  </si>
  <si>
    <t>m</t>
  </si>
  <si>
    <t>kompl</t>
  </si>
  <si>
    <t>Ugotavljanje "ničelnega" stanja objektov in terena ob trasi s strani pooblaščenih izvedencev ter izdelava poročila</t>
  </si>
  <si>
    <t>Obnovitev zakoličbene osi trase z zavarovanjem zakoličene osi.</t>
  </si>
  <si>
    <t>Postavitev in kasnejša odstranitev gradbenih profilov in nivelacija vzdolžnih padcev.</t>
  </si>
  <si>
    <t>Rušenje betonskih in AB konstrukcij z nalaganjem in odvozom na odlagališče gradbenih odpadkov vključno s stroški deponiranja.</t>
  </si>
  <si>
    <t>Strojno rezanje asfalta in tesnjenje stikov s tesnilnim kitom za stičenje (npr. Masflex ali ekvivalent) pred asfaltiranjem.</t>
  </si>
  <si>
    <t xml:space="preserve">Frezanje asfalta ceste debeline do 10 cm, nakladanje in odvoz na začasno deponijo. Material je predviden za zasip. </t>
  </si>
  <si>
    <t>MONTAŽNA DELA</t>
  </si>
  <si>
    <t>OPOMBA: Za vse postavke, ki zajemajo material velja, da je potrebno v ceni za enoto vkalkulirati nabavno ceno, prevoz, razkladanje, prenos do mesta vgraditve ter vgrajevanje ali polaganje.</t>
  </si>
  <si>
    <t>OPOMBA: Za vse postavke, ki zajemajo izkop velja, da je potrebno v ceni za enoto izkopa vkalkulirati tudi strošek črpanja talne vode.</t>
  </si>
  <si>
    <t>Strojni izkop humusa v debelini 20 cm z nakladanjem in odvozom na gradbiščno deponijo za kasnejšo uporabo pri humusiranju.</t>
  </si>
  <si>
    <t>Izkop in odvoz obstoječega tampona do deb. 10 cm na začasno deponijo - material predviden za zasip</t>
  </si>
  <si>
    <t>Morebitni dodatni ročni izkop s stranskim odmetom.</t>
  </si>
  <si>
    <t xml:space="preserve">Strojni izkop jarka v zemljini III. - IV. ktg, širokim izkopom in odlaganjem materiala ob rob izkopa po pravilih varstva pri delu. </t>
  </si>
  <si>
    <t>globina 0-2m</t>
  </si>
  <si>
    <t>globina 2-4m</t>
  </si>
  <si>
    <t>globina 4-6m</t>
  </si>
  <si>
    <t>Nabava, montaža in demontaža dvostranskega vertikalnega varovalnega opaža za razpiranje sten izkopa po tehnologiji izvajalca.</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</si>
  <si>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</si>
  <si>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Ročna izravnava ter utrjevanje dna jarka s točnostjo +/- 3 cm po celotni širini jarka v predvidenem nagibu.</t>
  </si>
  <si>
    <t xml:space="preserve">Dobava, transport peska in izdelava ustrezno profilirane peščene posteljice iz dobavljenega materiala (4-8 mm) po navodilih nadzora, debeline 13 cm, v predvidenem nagibu, po celotni širini jarka </t>
  </si>
  <si>
    <t>Nabava,transport in vgraditev zmrzlinsko odpornega kamnitega materiala do fi 63 mm v debelini 30 cm z uvaljanem za izvedbo spodnjega ustroja.</t>
  </si>
  <si>
    <t>Nabava, transport in vgraditev tampona I (TP 32) v debelini 20 cm z uvaljanjem Ev2&gt;= 80 Mpa za izvedbo zgornjega ustroja.</t>
  </si>
  <si>
    <t>Izdelava meritev zbitosti zasipa z izdelavo končnega poročila s strani pooblaščene organizacije.</t>
  </si>
  <si>
    <t>Nalaganje in odvoz odvečnega materiala na začasni deponiji na stalno deponijo do 10 km vključno s stroški deponiranja.</t>
  </si>
  <si>
    <t>Valjanje in planiranje planuma ceste ter fina priprava pred asfaltiranjem, z zaklinjanjem tampona.</t>
  </si>
  <si>
    <t>Planiranje zelenih povpršin, grabljenje kamenja, sejanje s travnim semenom in gnojenje.</t>
  </si>
  <si>
    <t>OPOMBA: Za vse postavke, ki zajemajo material velja, da je potrebno v ceni za enoto vkalkulirati nabavno ceno, nakladanje, prevoz, razkladanje, prenos do mesta vgraditve ter vgrajevanje ali polaganje.</t>
  </si>
  <si>
    <t>Dobava, transport ter strojno-ročni obsip cevi z dobro vezljivim, dobavljenim peščenim materialom (4-8mm) skladno s standardom SIST EN-1610, do višine 15 cm nad cevjo, z utrjevanjem do zbitosti (97% SPP).</t>
  </si>
  <si>
    <t>Dobava in polaganje visokoobremenitvenih polnostenskih PP cevi DN 200 mm, temenske togosti min. SN 12. Cevi zunaj  in znotraj gladke. Izvedene po standardu SIST EN 13476-1. Stiki se tesnijo s spojno integriranimi gumi tesnili oziroma spojkami.</t>
  </si>
  <si>
    <t>globina 1-2m</t>
  </si>
  <si>
    <t>globina 2-3m</t>
  </si>
  <si>
    <t>globina 3-5m</t>
  </si>
  <si>
    <t>Nabava, transport, namestitev in montaža prefabriciranih AB DN 1000 jaškov z reduciranim konusom 600 mm in nastavkom za PP cevi DN 200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t>
  </si>
  <si>
    <t>Nadzor geologa nad gradnjo ter izdelava poročila s strani geologa.</t>
  </si>
  <si>
    <t>ur</t>
  </si>
  <si>
    <t>Projektantski nadzor in usklajevanje projekta z dejansko ugotovljenim stanjem na terenu.</t>
  </si>
  <si>
    <t>Po končanih delih strojno čiščenje kanala z visokotlačno črpalko.</t>
  </si>
  <si>
    <t>Geodetski posnetek izvedenega stanja in izdelava geodetskega načrta za vpis v GJI (situacije, podolžni profili, pisani podolžni profili, opisi jaškov, izjava odgovornega geodeta - vpis v ZKGJI). Investitorju je potrebno predati dokumentacijo v štirih izvodih, pri geodetskem posnetku je potrebno dostaviti podatke tudi v digitalni obliki (berljivo z Arcview pisani podolžni profil v TXT)</t>
  </si>
  <si>
    <t>Izdelava PID-a ter dokazila o zanesljivosti objekta. Investitorju je potrebno predati dokumentacijo v treh izvodih.</t>
  </si>
  <si>
    <t>Nabava in vgraditev zaščitnih cevi alkaten d110 (TT, elektro kabli) z obbetoniranjem C12/15 l=3.00 m za izvedbo križanja, vključno z vsemi potrebnimi deli in materialom.</t>
  </si>
  <si>
    <t>Strojni zasip jarka z izkopanim materialom ( zemljina, izkopan obstoječ tampon, frezanec) z izločevanjem kamenja nad fi 10 cm oz. po navodilih nadzora, s komprimacijo v plasteh do predpisane zbitosti 95% asfaltne površine 92% zelene površine (po SPP). Upoštevati nakladanje in dovoz iz lokalne deponije.</t>
  </si>
  <si>
    <t>Strojni izkop jarka v zemljini III. - IV. ktg, vertikalni z razpiranjem in nalaganjem na vozilo ter odvozom na gradbiščno deponijo, vključno s stroški deponiranja.</t>
  </si>
  <si>
    <t>Izvedba priključka kanalizacije na obstoječ jašek kanalizacije s kronsko navrtavo za cev DN 200 in vstavitvijo gumi tesnila, vključno z vsem potrebnim delom in materialom.</t>
  </si>
  <si>
    <t>Dobava in vgradnja LTŽ pokrovov za jaške hišnih priključkov dimenzije fi 600 mm z montažnim vencem, ki se mora obbetonirati. S protihrupim vložkom in zaklepom. Nosilnosti min. 250 kN.</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</si>
  <si>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</si>
  <si>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Dobava in vgradnja revizijskih jaškov za nastavke hišnih priključkov iz armirano betonskih tipskih elementov DN 800. V ceni zajeti tudi vsa potrebna zemeljska dela, podložni beton in zasip z gramoznim materialom. Jaški so globine od 1,00 do 2,00m.  Priključke na jaške izvesti z navrtavo in gumi tesnili, kar mora biti upoštevano v ceni na enoto.</t>
  </si>
  <si>
    <t>Izvedba priključka cevi DN 160 za nastavek hišnega priključka na revizijske jaške glavnega kanala s kronsko navrtavo in gumi tesnilom.</t>
  </si>
  <si>
    <t>POPIS DEL ZA CELJE 10-1.0</t>
  </si>
  <si>
    <t>POPIS DEL ZA CELJE 10-1.1</t>
  </si>
  <si>
    <t>POPIS DEL ZA CELJE 10-2.0</t>
  </si>
  <si>
    <t>POPIS DEL ZA CELJE 10-4.0</t>
  </si>
  <si>
    <t>POPIS DEL ZA CELJE 10-3.0</t>
  </si>
  <si>
    <t>POPIS DEL ZA CELJE 10-5.0</t>
  </si>
  <si>
    <t>REKAPITULACIJA</t>
  </si>
  <si>
    <t>KANALIZACIJA</t>
  </si>
  <si>
    <t>I./ Preddela</t>
  </si>
  <si>
    <t>II./ Zemeljska dela</t>
  </si>
  <si>
    <t>III./ Montažna dela</t>
  </si>
  <si>
    <t>IV./ Ostala dela</t>
  </si>
  <si>
    <t>KANALIZACIJA SKUPAJ:</t>
  </si>
  <si>
    <t>Nepredvidena dela v vrednosti 10% vseh del</t>
  </si>
  <si>
    <t>22 % DDV</t>
  </si>
  <si>
    <t>SKUPAJ z DDV:</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</si>
  <si>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</si>
  <si>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</si>
  <si>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</si>
  <si>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</si>
  <si>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I./  PREDDELA</t>
  </si>
  <si>
    <t>I./1</t>
  </si>
  <si>
    <t>I./2</t>
  </si>
  <si>
    <t>I./3</t>
  </si>
  <si>
    <t>I./4</t>
  </si>
  <si>
    <t>I./5</t>
  </si>
  <si>
    <t>I./6</t>
  </si>
  <si>
    <t>I./7</t>
  </si>
  <si>
    <t>I./</t>
  </si>
  <si>
    <t>PREDDELA SKUPAJ:</t>
  </si>
  <si>
    <t>II./ ZEMELJSKA DELA</t>
  </si>
  <si>
    <t>II./1</t>
  </si>
  <si>
    <t>II./2</t>
  </si>
  <si>
    <t>II./3</t>
  </si>
  <si>
    <t>II./4</t>
  </si>
  <si>
    <t>II./5</t>
  </si>
  <si>
    <t>II./6</t>
  </si>
  <si>
    <t>II./7</t>
  </si>
  <si>
    <t>II./8</t>
  </si>
  <si>
    <t>II./9</t>
  </si>
  <si>
    <t>II./10</t>
  </si>
  <si>
    <t>II./11</t>
  </si>
  <si>
    <t>II./12</t>
  </si>
  <si>
    <t>II./13</t>
  </si>
  <si>
    <t>II./14</t>
  </si>
  <si>
    <t>II./15</t>
  </si>
  <si>
    <t>II./16</t>
  </si>
  <si>
    <t>II./17</t>
  </si>
  <si>
    <t>II./</t>
  </si>
  <si>
    <t>ZEMELJSKA DELA SKUPAJ:</t>
  </si>
  <si>
    <t>III./ MONTAŽNA DELA</t>
  </si>
  <si>
    <t>III./1</t>
  </si>
  <si>
    <t>III./2</t>
  </si>
  <si>
    <t>III./3</t>
  </si>
  <si>
    <t>III./4</t>
  </si>
  <si>
    <t>III./5</t>
  </si>
  <si>
    <t>III./6</t>
  </si>
  <si>
    <t>III./7</t>
  </si>
  <si>
    <t>III./</t>
  </si>
  <si>
    <t>IV./ OSTALA DELA</t>
  </si>
  <si>
    <t>IV./1</t>
  </si>
  <si>
    <t>IV./2</t>
  </si>
  <si>
    <t>Tlačni preizkus tesnosti cevovoda skladno s SIST EN 1610, ki ga izvede pooblaščen akreditiran laboratorij, z izdelavo poročila.</t>
  </si>
  <si>
    <t>IV./3</t>
  </si>
  <si>
    <t>Tlačni preizkus tesnosti jaškov skladno s SIST EN 1610, ki ga izvede pooblaščen akreditiran laboratorij, z izdelavo poročila.</t>
  </si>
  <si>
    <t>IV./4</t>
  </si>
  <si>
    <t>Pregled kanalizacje in jaškov z video kamero po končanih delih in izdelavo poročila ter posnetka. Video posnetek mora biti izveden s kamero, ki prikazuje padec nivelete kanalizacije.</t>
  </si>
  <si>
    <t>IV./5</t>
  </si>
  <si>
    <t>IV./6</t>
  </si>
  <si>
    <t>IV./7</t>
  </si>
  <si>
    <t>IV./8</t>
  </si>
  <si>
    <t>IV./9</t>
  </si>
  <si>
    <t>IV./10</t>
  </si>
  <si>
    <t>IV./11</t>
  </si>
  <si>
    <t>IV./</t>
  </si>
  <si>
    <t>OSTALA DELA SKUPAJ:</t>
  </si>
  <si>
    <t>1.0</t>
  </si>
  <si>
    <t>1.1</t>
  </si>
  <si>
    <t>I./8</t>
  </si>
  <si>
    <t>I./9</t>
  </si>
  <si>
    <t>KANAL SKUPAJ:</t>
  </si>
  <si>
    <t xml:space="preserve">1.0 </t>
  </si>
  <si>
    <t>2.0</t>
  </si>
  <si>
    <t>4.0</t>
  </si>
  <si>
    <t>3.0</t>
  </si>
  <si>
    <t>5.0</t>
  </si>
  <si>
    <t>POPIS DEL ZA CELJE 10-1.0 SKUPAJ</t>
  </si>
  <si>
    <t xml:space="preserve">POPIS DEL ZA CELJE 10-1.1 </t>
  </si>
  <si>
    <t>POPIS DEL ZA CELJE 10-1.1 SKUPAJ</t>
  </si>
  <si>
    <t>POPIS DEL ZA CELJE 10-2.0 SKUPAJ</t>
  </si>
  <si>
    <t>IV./12</t>
  </si>
  <si>
    <t xml:space="preserve">OBJEKT: PODPROJEKT št. 10 -  IZGRADNJA MANJKAJOČE JAVNE KANALIZACIJE V DELU NASELJA LOKROVEC-jug </t>
  </si>
  <si>
    <t>PODPROJEKT št. 10 SKUPAJ brez DDV:</t>
  </si>
  <si>
    <t>POPIS DEL ZA CELJE 10-4.0 SKUPAJ</t>
  </si>
  <si>
    <t>POPIS DEL ZA CELJE 10-3.0 SKUPAJ</t>
  </si>
  <si>
    <t>POPIS DEL ZA CELJE 10-5.0 SKUPAJ</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</si>
  <si>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t>
    </r>
    <r>
      <rPr>
        <b/>
        <sz val="10"/>
        <color theme="1"/>
        <rFont val="Arial "/>
        <charset val="238"/>
      </rPr>
      <t xml:space="preserve"> Za vsa dela na območju gradbišča   - Podprojekta št. 10.</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</si>
  <si>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color theme="1"/>
        <rFont val="Arial "/>
        <charset val="238"/>
      </rPr>
      <t xml:space="preserve"> Za vsa dela na območju gradbišča   - Podprojekta št. 10.</t>
    </r>
  </si>
  <si>
    <r>
      <t xml:space="preserve">Preverba podatkov, detekcija, odkrivanje ter trasna in višinska zakoličba vseh komunalnih in energetskih vodov ter oznaka križanj na predvideni dolžini izgradnje, vključno s stroški nadzora pri prečkanju komunalnih vodov. </t>
    </r>
    <r>
      <rPr>
        <b/>
        <sz val="10"/>
        <color theme="1"/>
        <rFont val="Arial "/>
        <charset val="238"/>
      </rPr>
      <t>Za vsa dela na območju gradbišča   - Podprojekta št. 10.</t>
    </r>
  </si>
  <si>
    <r>
      <t>m</t>
    </r>
    <r>
      <rPr>
        <vertAlign val="superscript"/>
        <sz val="10"/>
        <color theme="1"/>
        <rFont val="Arial "/>
        <charset val="238"/>
      </rPr>
      <t>3</t>
    </r>
  </si>
  <si>
    <r>
      <t>m</t>
    </r>
    <r>
      <rPr>
        <vertAlign val="superscript"/>
        <sz val="10"/>
        <color theme="1"/>
        <rFont val="Arial "/>
        <charset val="238"/>
      </rPr>
      <t>2</t>
    </r>
  </si>
  <si>
    <r>
      <t>m</t>
    </r>
    <r>
      <rPr>
        <vertAlign val="superscript"/>
        <sz val="10"/>
        <rFont val="Arial "/>
        <charset val="238"/>
      </rPr>
      <t>2</t>
    </r>
  </si>
  <si>
    <t>Asfaltiranje vozišča v sestavi:                                                       3 cm AC 8 surf B50/70 A4</t>
  </si>
  <si>
    <t>Asfaltiranje vozišča v sestavi:                                                       6 cm AC 22 base B50/70 A4</t>
  </si>
  <si>
    <t>Dobava, transport in vgradnja peščenega vezljivega materiala v bankino cestišča širine 0,5 m</t>
  </si>
  <si>
    <r>
      <t xml:space="preserve">Izdelava PID-a ter dokazila o zanesljivosti objekta. Investitorju je potrebno predati dokumentacijo v treh izvodih, </t>
    </r>
    <r>
      <rPr>
        <b/>
        <sz val="10"/>
        <color theme="1"/>
        <rFont val="Arial "/>
        <charset val="238"/>
      </rPr>
      <t>za vse kanale podprojekta št.10</t>
    </r>
  </si>
  <si>
    <t>Izdelava meritev zbitosti tampona in zasipa z izdelavo končnega poročila s strani pooblaščene organizacije.</t>
  </si>
  <si>
    <t>Asfaltiranje vozišča v sestavi:  6 cm AC 22 base B50/70 A4</t>
  </si>
  <si>
    <t>Asfaltiranje vozišča v sestavi:  3 cm AC 8  surf B50/70 A4</t>
  </si>
  <si>
    <t>Dobava, transport in vgradnja fazonskega odcepnega T kosa PP DN 200/160mm, za hišni priključek</t>
  </si>
  <si>
    <t>III./8</t>
  </si>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</sst>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quot;_-;\-* #,##0.00\ &quot;€&quot;_-;_-* &quot;-&quot;??\ &quot;€&quot;_-;_-@_-"/>
    <numFmt numFmtId="43" formatCode="_-* #,##0.00_-;\-* #,##0.00_-;_-* &quot;-&quot;??_-;_-@_-"/>
    <numFmt numFmtId="164" formatCode="_-* #,##0.00\ &quot;SIT&quot;_-;\-* #,##0.00\ &quot;SIT&quot;_-;_-* &quot;-&quot;??\ &quot;SIT&quot;_-;_-@_-"/>
    <numFmt numFmtId="165" formatCode="#,##0.00\ [$€-1]"/>
    <numFmt numFmtId="166" formatCode="#,##0.00\ [$€-1];\-#,##0.00\ [$€-1]"/>
    <numFmt numFmtId="167" formatCode="#,##0.00\ &quot;€&quot;"/>
    <numFmt numFmtId="168" formatCode="_-* #,##0.00\ _S_I_T_-;\-* #,##0.00\ _S_I_T_-;_-* &quot;-&quot;??\ _S_I_T_-;_-@_-"/>
    <numFmt numFmtId="169" formatCode="General_)"/>
    <numFmt numFmtId="170" formatCode="#,##0.00\ _S_I_T"/>
    <numFmt numFmtId="171" formatCode="_-* #,##0.00\ _S_I_T_-;\-* #,##0.00\ _S_I_T_-;_-* \-??\ _S_I_T_-;_-@_-"/>
    <numFmt numFmtId="172" formatCode="#,##0.00\ &quot;SIT&quot;;\-#,##0.00\ &quot;SIT&quot;"/>
    <numFmt numFmtId="173" formatCode="_-* #,##0.00\ [$€-1]_-;\-* #,##0.00\ [$€-1]_-;_-* &quot;-&quot;??\ [$€-1]_-;_-@_-"/>
  </numFmts>
  <fonts count="45">
    <font>
      <sz val="10"/>
      <name val="Arial"/>
      <charset val="238"/>
    </font>
    <font>
      <sz val="11"/>
      <color theme="1"/>
      <name val="Calibri"/>
      <family val="2"/>
      <charset val="238"/>
      <scheme val="minor"/>
    </font>
    <font>
      <sz val="10"/>
      <name val="Arial"/>
      <family val="2"/>
      <charset val="238"/>
    </font>
    <font>
      <sz val="10"/>
      <color theme="1"/>
      <name val="Arial Narrow"/>
      <family val="2"/>
      <charset val="238"/>
    </font>
    <font>
      <b/>
      <sz val="10"/>
      <color theme="1"/>
      <name val="Arial Narrow"/>
      <family val="2"/>
      <charset val="238"/>
    </font>
    <font>
      <sz val="12"/>
      <name val="Arial"/>
      <family val="2"/>
      <charset val="238"/>
    </font>
    <font>
      <b/>
      <sz val="12"/>
      <name val="Arial"/>
      <family val="2"/>
      <charset val="238"/>
    </font>
    <font>
      <b/>
      <sz val="13"/>
      <name val="Arial"/>
      <family val="2"/>
      <charset val="238"/>
    </font>
    <font>
      <sz val="11"/>
      <name val="Arial"/>
      <family val="2"/>
      <charset val="238"/>
    </font>
    <font>
      <b/>
      <sz val="11"/>
      <name val="Arial"/>
      <family val="2"/>
      <charset val="238"/>
    </font>
    <font>
      <i/>
      <sz val="11"/>
      <name val="Arial"/>
      <family val="2"/>
      <charset val="238"/>
    </font>
    <font>
      <b/>
      <i/>
      <sz val="10"/>
      <name val="Arial"/>
      <family val="2"/>
      <charset val="238"/>
    </font>
    <font>
      <sz val="10"/>
      <name val="Arial"/>
      <family val="2"/>
    </font>
    <font>
      <sz val="10"/>
      <name val="Arial CE"/>
      <charset val="238"/>
    </font>
    <font>
      <sz val="12"/>
      <name val="Courier"/>
      <family val="1"/>
      <charset val="238"/>
    </font>
    <font>
      <sz val="10"/>
      <name val="Arial CE"/>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charset val="238"/>
    </font>
    <font>
      <sz val="10"/>
      <name val="Century Gothic CE"/>
      <family val="2"/>
      <charset val="238"/>
    </font>
    <font>
      <sz val="8"/>
      <name val="Arial"/>
      <family val="2"/>
      <charset val="238"/>
    </font>
    <font>
      <b/>
      <sz val="10"/>
      <color theme="1"/>
      <name val="Arial "/>
      <charset val="238"/>
    </font>
    <font>
      <b/>
      <sz val="10"/>
      <name val="Arial "/>
      <charset val="238"/>
    </font>
    <font>
      <sz val="10"/>
      <color theme="1"/>
      <name val="Arial "/>
      <charset val="238"/>
    </font>
    <font>
      <sz val="10"/>
      <name val="Arial "/>
      <charset val="238"/>
    </font>
    <font>
      <vertAlign val="superscript"/>
      <sz val="10"/>
      <color theme="1"/>
      <name val="Arial "/>
      <charset val="238"/>
    </font>
    <font>
      <vertAlign val="superscript"/>
      <sz val="10"/>
      <name val="Arial "/>
      <charset val="238"/>
    </font>
  </fonts>
  <fills count="37">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9" tint="0.39994506668294322"/>
        <bgColor indexed="64"/>
      </patternFill>
    </fill>
    <fill>
      <patternFill patternType="solid">
        <fgColor indexed="22"/>
        <bgColor indexed="64"/>
      </patternFill>
    </fill>
    <fill>
      <patternFill patternType="solid">
        <fgColor rgb="FFF4FFB1"/>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9" tint="0.59999389629810485"/>
        <bgColor indexed="64"/>
      </patternFill>
    </fill>
  </fills>
  <borders count="8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tint="-0.499984740745262"/>
      </left>
      <right style="medium">
        <color indexed="64"/>
      </right>
      <top style="thin">
        <color theme="0" tint="-0.499984740745262"/>
      </top>
      <bottom style="thin">
        <color theme="0" tint="-0.499984740745262"/>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theme="0" tint="-0.499984740745262"/>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0" tint="-0.499984740745262"/>
      </left>
      <right style="thin">
        <color indexed="64"/>
      </right>
      <top style="medium">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style="thin">
        <color theme="0" tint="-0.499984740745262"/>
      </right>
      <top/>
      <bottom style="medium">
        <color indexed="64"/>
      </bottom>
      <diagonal/>
    </border>
    <border>
      <left style="thin">
        <color indexed="64"/>
      </left>
      <right/>
      <top/>
      <bottom style="medium">
        <color indexed="64"/>
      </bottom>
      <diagonal/>
    </border>
    <border>
      <left style="medium">
        <color indexed="64"/>
      </left>
      <right/>
      <top/>
      <bottom style="thin">
        <color theme="0" tint="-0.499984740745262"/>
      </bottom>
      <diagonal/>
    </border>
    <border>
      <left style="thin">
        <color indexed="64"/>
      </left>
      <right/>
      <top style="medium">
        <color indexed="64"/>
      </top>
      <bottom/>
      <diagonal/>
    </border>
    <border>
      <left style="thin">
        <color theme="0" tint="-0.499984740745262"/>
      </left>
      <right style="medium">
        <color indexed="64"/>
      </right>
      <top style="thin">
        <color theme="0" tint="-0.499984740745262"/>
      </top>
      <bottom/>
      <diagonal/>
    </border>
    <border>
      <left style="thin">
        <color theme="0" tint="-0.499984740745262"/>
      </left>
      <right style="medium">
        <color indexed="64"/>
      </right>
      <top/>
      <bottom style="thin">
        <color theme="0" tint="-0.499984740745262"/>
      </bottom>
      <diagonal/>
    </border>
  </borders>
  <cellStyleXfs count="238">
    <xf numFmtId="0" fontId="0" fillId="0" borderId="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13" fillId="0" borderId="0"/>
    <xf numFmtId="164" fontId="1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9" fontId="14" fillId="0" borderId="0"/>
    <xf numFmtId="168"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9" fontId="14" fillId="0" borderId="0"/>
    <xf numFmtId="169" fontId="14" fillId="0" borderId="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17" fillId="24"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8" fillId="16" borderId="0" applyNumberFormat="0" applyBorder="0" applyAlignment="0" applyProtection="0"/>
    <xf numFmtId="0" fontId="19" fillId="28" borderId="59" applyNumberFormat="0" applyAlignment="0" applyProtection="0"/>
    <xf numFmtId="0" fontId="20" fillId="0" borderId="0" applyNumberFormat="0" applyFill="0" applyBorder="0" applyAlignment="0" applyProtection="0"/>
    <xf numFmtId="0" fontId="21" fillId="0" borderId="60" applyNumberFormat="0" applyFill="0" applyAlignment="0" applyProtection="0"/>
    <xf numFmtId="0" fontId="22" fillId="0" borderId="61" applyNumberFormat="0" applyFill="0" applyAlignment="0" applyProtection="0"/>
    <xf numFmtId="0" fontId="23" fillId="0" borderId="62" applyNumberFormat="0" applyFill="0" applyAlignment="0" applyProtection="0"/>
    <xf numFmtId="0" fontId="23" fillId="0" borderId="0" applyNumberFormat="0" applyFill="0" applyBorder="0" applyAlignment="0" applyProtection="0"/>
    <xf numFmtId="0" fontId="24" fillId="29" borderId="0" applyNumberFormat="0" applyBorder="0" applyAlignment="0" applyProtection="0"/>
    <xf numFmtId="0" fontId="13" fillId="30" borderId="63"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34" borderId="0" applyNumberFormat="0" applyBorder="0" applyAlignment="0" applyProtection="0"/>
    <xf numFmtId="0" fontId="27" fillId="0" borderId="64" applyNumberFormat="0" applyFill="0" applyAlignment="0" applyProtection="0"/>
    <xf numFmtId="0" fontId="28" fillId="35" borderId="65" applyNumberFormat="0" applyAlignment="0" applyProtection="0"/>
    <xf numFmtId="0" fontId="29" fillId="28" borderId="66" applyNumberFormat="0" applyAlignment="0" applyProtection="0"/>
    <xf numFmtId="0" fontId="30" fillId="15" borderId="0" applyNumberFormat="0" applyBorder="0" applyAlignment="0" applyProtection="0"/>
    <xf numFmtId="0" fontId="15" fillId="0" borderId="0"/>
    <xf numFmtId="0" fontId="31" fillId="19" borderId="66" applyNumberFormat="0" applyAlignment="0" applyProtection="0"/>
    <xf numFmtId="0" fontId="32" fillId="0" borderId="67" applyNumberFormat="0" applyFill="0" applyAlignment="0" applyProtection="0"/>
    <xf numFmtId="164" fontId="2" fillId="0" borderId="0" applyFont="0" applyFill="0" applyBorder="0" applyAlignment="0" applyProtection="0"/>
    <xf numFmtId="4" fontId="33" fillId="0" borderId="0"/>
    <xf numFmtId="169" fontId="14" fillId="0" borderId="0"/>
    <xf numFmtId="164" fontId="2" fillId="0" borderId="0" applyFont="0" applyFill="0" applyBorder="0" applyAlignment="0" applyProtection="0"/>
    <xf numFmtId="170" fontId="34" fillId="0" borderId="0"/>
    <xf numFmtId="0" fontId="16" fillId="0" borderId="0"/>
    <xf numFmtId="0" fontId="35" fillId="0" borderId="0"/>
    <xf numFmtId="170" fontId="34" fillId="0" borderId="0"/>
    <xf numFmtId="9" fontId="2" fillId="0" borderId="0" applyFont="0" applyFill="0" applyBorder="0" applyAlignment="0" applyProtection="0"/>
    <xf numFmtId="171" fontId="15" fillId="0" borderId="0" applyFill="0" applyBorder="0" applyAlignment="0" applyProtection="0"/>
    <xf numFmtId="169" fontId="36" fillId="0" borderId="0"/>
    <xf numFmtId="169" fontId="14" fillId="0" borderId="0"/>
    <xf numFmtId="0" fontId="33" fillId="0" borderId="0"/>
    <xf numFmtId="0" fontId="2" fillId="0" borderId="0"/>
    <xf numFmtId="164" fontId="2" fillId="0" borderId="0" applyFont="0" applyFill="0" applyBorder="0" applyAlignment="0" applyProtection="0"/>
    <xf numFmtId="169" fontId="14" fillId="0" borderId="0"/>
    <xf numFmtId="0" fontId="1" fillId="0" borderId="0"/>
    <xf numFmtId="0" fontId="2" fillId="0" borderId="0"/>
    <xf numFmtId="164" fontId="2" fillId="0" borderId="0" applyFont="0" applyFill="0" applyBorder="0" applyAlignment="0" applyProtection="0"/>
    <xf numFmtId="44" fontId="13" fillId="0" borderId="0" applyFont="0" applyFill="0" applyBorder="0" applyAlignment="0" applyProtection="0"/>
    <xf numFmtId="0" fontId="2" fillId="0" borderId="0"/>
    <xf numFmtId="0" fontId="2" fillId="0" borderId="0"/>
    <xf numFmtId="169" fontId="14" fillId="0" borderId="0"/>
    <xf numFmtId="0" fontId="2" fillId="0" borderId="0"/>
    <xf numFmtId="169" fontId="14" fillId="0" borderId="0"/>
    <xf numFmtId="169" fontId="14" fillId="0" borderId="0"/>
    <xf numFmtId="169" fontId="36" fillId="0" borderId="0"/>
    <xf numFmtId="0" fontId="33" fillId="0" borderId="0"/>
    <xf numFmtId="0" fontId="13" fillId="0" borderId="0"/>
    <xf numFmtId="0" fontId="2" fillId="0" borderId="0"/>
    <xf numFmtId="0" fontId="2" fillId="0" borderId="0"/>
    <xf numFmtId="0" fontId="2" fillId="0" borderId="0"/>
    <xf numFmtId="0" fontId="2" fillId="0" borderId="0"/>
    <xf numFmtId="17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3" fillId="0" borderId="0" applyFont="0" applyFill="0" applyBorder="0" applyAlignment="0" applyProtection="0"/>
    <xf numFmtId="9" fontId="2" fillId="0" borderId="0" applyFont="0" applyFill="0" applyBorder="0" applyAlignment="0" applyProtection="0"/>
    <xf numFmtId="0" fontId="12" fillId="13" borderId="58" applyNumberFormat="0" applyFont="0" applyAlignment="0" applyProtection="0"/>
    <xf numFmtId="164" fontId="2" fillId="0" borderId="0" applyFont="0" applyFill="0" applyBorder="0" applyAlignment="0" applyProtection="0"/>
    <xf numFmtId="172" fontId="2" fillId="0" borderId="0" applyFont="0" applyFill="0" applyBorder="0" applyAlignment="0" applyProtection="0"/>
    <xf numFmtId="164"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164" fontId="2" fillId="0" borderId="0" applyFont="0" applyFill="0" applyBorder="0" applyAlignment="0" applyProtection="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2" fillId="0" borderId="0"/>
    <xf numFmtId="0" fontId="1" fillId="0" borderId="0"/>
    <xf numFmtId="0" fontId="37" fillId="0" borderId="0"/>
    <xf numFmtId="44" fontId="13"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2" fillId="0" borderId="0"/>
    <xf numFmtId="44" fontId="13"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Fill="0" applyBorder="0"/>
  </cellStyleXfs>
  <cellXfs count="550">
    <xf numFmtId="0" fontId="0" fillId="0" borderId="0" xfId="0"/>
    <xf numFmtId="0" fontId="3" fillId="2" borderId="0"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2" fillId="0" borderId="0" xfId="2" applyAlignment="1">
      <alignment horizontal="center" vertical="top"/>
    </xf>
    <xf numFmtId="0" fontId="2" fillId="0" borderId="0" xfId="2"/>
    <xf numFmtId="0" fontId="5" fillId="0" borderId="0" xfId="2" applyFont="1" applyAlignment="1">
      <alignment horizontal="center" vertical="top"/>
    </xf>
    <xf numFmtId="0" fontId="6" fillId="0" borderId="0" xfId="2" applyFont="1"/>
    <xf numFmtId="0" fontId="5" fillId="0" borderId="0" xfId="2" applyFont="1" applyAlignment="1">
      <alignment horizontal="center"/>
    </xf>
    <xf numFmtId="2" fontId="5" fillId="0" borderId="0" xfId="2" applyNumberFormat="1" applyFont="1" applyAlignment="1">
      <alignment horizontal="center"/>
    </xf>
    <xf numFmtId="0" fontId="5" fillId="0" borderId="0" xfId="2" applyFont="1"/>
    <xf numFmtId="0" fontId="6" fillId="3" borderId="6" xfId="2" applyFont="1" applyFill="1" applyBorder="1" applyAlignment="1">
      <alignment horizontal="center"/>
    </xf>
    <xf numFmtId="0" fontId="6" fillId="3" borderId="7" xfId="2" applyFont="1" applyFill="1" applyBorder="1"/>
    <xf numFmtId="0" fontId="5" fillId="3" borderId="7" xfId="2" applyFont="1" applyFill="1" applyBorder="1" applyAlignment="1">
      <alignment horizontal="center"/>
    </xf>
    <xf numFmtId="2" fontId="5" fillId="3" borderId="7" xfId="2" applyNumberFormat="1" applyFont="1" applyFill="1" applyBorder="1" applyAlignment="1">
      <alignment horizontal="center"/>
    </xf>
    <xf numFmtId="0" fontId="5" fillId="3" borderId="7" xfId="2" applyFont="1" applyFill="1" applyBorder="1"/>
    <xf numFmtId="44" fontId="6" fillId="3" borderId="8" xfId="2" applyNumberFormat="1" applyFont="1" applyFill="1" applyBorder="1"/>
    <xf numFmtId="0" fontId="6" fillId="0" borderId="7" xfId="2" applyFont="1" applyBorder="1" applyAlignment="1">
      <alignment horizontal="center"/>
    </xf>
    <xf numFmtId="0" fontId="8" fillId="0" borderId="7" xfId="2" applyFont="1" applyBorder="1" applyAlignment="1">
      <alignment horizontal="center" vertical="top"/>
    </xf>
    <xf numFmtId="0" fontId="9" fillId="0" borderId="0" xfId="2" applyFont="1"/>
    <xf numFmtId="0" fontId="8" fillId="0" borderId="0" xfId="2" applyFont="1" applyAlignment="1">
      <alignment horizontal="center"/>
    </xf>
    <xf numFmtId="2" fontId="8" fillId="0" borderId="0" xfId="2" applyNumberFormat="1" applyFont="1" applyAlignment="1">
      <alignment horizontal="center"/>
    </xf>
    <xf numFmtId="0" fontId="8" fillId="0" borderId="0" xfId="2" applyFont="1"/>
    <xf numFmtId="44" fontId="9" fillId="0" borderId="7" xfId="2" applyNumberFormat="1" applyFont="1" applyBorder="1"/>
    <xf numFmtId="0" fontId="8" fillId="0" borderId="18" xfId="2" applyFont="1" applyBorder="1" applyAlignment="1">
      <alignment horizontal="center" vertical="top"/>
    </xf>
    <xf numFmtId="0" fontId="9" fillId="4" borderId="16" xfId="2" applyFont="1" applyFill="1" applyBorder="1"/>
    <xf numFmtId="0" fontId="8" fillId="4" borderId="16" xfId="2" applyFont="1" applyFill="1" applyBorder="1" applyAlignment="1">
      <alignment horizontal="center"/>
    </xf>
    <xf numFmtId="2" fontId="8" fillId="4" borderId="16" xfId="2" applyNumberFormat="1" applyFont="1" applyFill="1" applyBorder="1" applyAlignment="1">
      <alignment horizontal="center"/>
    </xf>
    <xf numFmtId="0" fontId="8" fillId="4" borderId="16" xfId="2" applyFont="1" applyFill="1" applyBorder="1"/>
    <xf numFmtId="44" fontId="9" fillId="4" borderId="19" xfId="2" applyNumberFormat="1" applyFont="1" applyFill="1" applyBorder="1"/>
    <xf numFmtId="0" fontId="8" fillId="0" borderId="20" xfId="2" applyFont="1" applyBorder="1" applyAlignment="1">
      <alignment horizontal="center" vertical="top"/>
    </xf>
    <xf numFmtId="0" fontId="10" fillId="0" borderId="1" xfId="2" applyFont="1" applyBorder="1" applyAlignment="1">
      <alignment horizontal="left" indent="1"/>
    </xf>
    <xf numFmtId="0" fontId="8" fillId="0" borderId="1" xfId="2" applyFont="1" applyBorder="1" applyAlignment="1">
      <alignment horizontal="center"/>
    </xf>
    <xf numFmtId="2" fontId="8" fillId="0" borderId="1" xfId="2" applyNumberFormat="1" applyFont="1" applyBorder="1" applyAlignment="1">
      <alignment horizontal="center"/>
    </xf>
    <xf numFmtId="0" fontId="8" fillId="0" borderId="1" xfId="2" applyFont="1" applyBorder="1"/>
    <xf numFmtId="44" fontId="9" fillId="0" borderId="21" xfId="2" applyNumberFormat="1" applyFont="1" applyBorder="1"/>
    <xf numFmtId="0" fontId="8" fillId="0" borderId="22" xfId="2" applyFont="1" applyBorder="1" applyAlignment="1">
      <alignment horizontal="center" vertical="top"/>
    </xf>
    <xf numFmtId="0" fontId="10" fillId="0" borderId="23" xfId="2" applyFont="1" applyBorder="1" applyAlignment="1">
      <alignment horizontal="left" indent="1"/>
    </xf>
    <xf numFmtId="0" fontId="8" fillId="0" borderId="23" xfId="2" applyFont="1" applyBorder="1" applyAlignment="1">
      <alignment horizontal="center"/>
    </xf>
    <xf numFmtId="2" fontId="8" fillId="0" borderId="23" xfId="2" applyNumberFormat="1" applyFont="1" applyBorder="1" applyAlignment="1">
      <alignment horizontal="center"/>
    </xf>
    <xf numFmtId="0" fontId="8" fillId="0" borderId="23" xfId="2" applyFont="1" applyBorder="1"/>
    <xf numFmtId="44" fontId="9" fillId="0" borderId="24" xfId="2" applyNumberFormat="1" applyFont="1" applyBorder="1"/>
    <xf numFmtId="0" fontId="8" fillId="4" borderId="25" xfId="2" applyFont="1" applyFill="1" applyBorder="1" applyAlignment="1">
      <alignment horizontal="center" vertical="top"/>
    </xf>
    <xf numFmtId="0" fontId="9" fillId="4" borderId="10" xfId="2" applyFont="1" applyFill="1" applyBorder="1"/>
    <xf numFmtId="0" fontId="8" fillId="4" borderId="10" xfId="2" applyFont="1" applyFill="1" applyBorder="1" applyAlignment="1">
      <alignment horizontal="center"/>
    </xf>
    <xf numFmtId="2" fontId="8" fillId="4" borderId="10" xfId="2" applyNumberFormat="1" applyFont="1" applyFill="1" applyBorder="1" applyAlignment="1">
      <alignment horizontal="center"/>
    </xf>
    <xf numFmtId="0" fontId="8" fillId="4" borderId="10" xfId="2" applyFont="1" applyFill="1" applyBorder="1"/>
    <xf numFmtId="44" fontId="9" fillId="4" borderId="26" xfId="2" applyNumberFormat="1" applyFont="1" applyFill="1" applyBorder="1"/>
    <xf numFmtId="0" fontId="8" fillId="0" borderId="0" xfId="2" applyFont="1" applyAlignment="1">
      <alignment horizontal="center" vertical="top"/>
    </xf>
    <xf numFmtId="44" fontId="9" fillId="0" borderId="0" xfId="2" applyNumberFormat="1" applyFont="1"/>
    <xf numFmtId="0" fontId="8" fillId="0" borderId="27" xfId="2" applyFont="1" applyBorder="1" applyAlignment="1">
      <alignment horizontal="center" vertical="top"/>
    </xf>
    <xf numFmtId="0" fontId="9" fillId="0" borderId="27" xfId="2" applyFont="1" applyBorder="1"/>
    <xf numFmtId="0" fontId="8" fillId="0" borderId="27" xfId="2" applyFont="1" applyBorder="1" applyAlignment="1">
      <alignment horizontal="center"/>
    </xf>
    <xf numFmtId="2" fontId="8" fillId="0" borderId="27" xfId="2" applyNumberFormat="1" applyFont="1" applyBorder="1" applyAlignment="1">
      <alignment horizontal="center"/>
    </xf>
    <xf numFmtId="0" fontId="8" fillId="0" borderId="27" xfId="2" applyFont="1" applyBorder="1"/>
    <xf numFmtId="44" fontId="9" fillId="0" borderId="27" xfId="2" applyNumberFormat="1" applyFont="1" applyBorder="1"/>
    <xf numFmtId="0" fontId="6" fillId="3" borderId="28" xfId="2" applyFont="1" applyFill="1" applyBorder="1" applyAlignment="1">
      <alignment horizontal="center"/>
    </xf>
    <xf numFmtId="0" fontId="6" fillId="3" borderId="27" xfId="2" applyFont="1" applyFill="1" applyBorder="1"/>
    <xf numFmtId="0" fontId="5" fillId="3" borderId="27" xfId="2" applyFont="1" applyFill="1" applyBorder="1" applyAlignment="1">
      <alignment horizontal="center"/>
    </xf>
    <xf numFmtId="2" fontId="5" fillId="3" borderId="27" xfId="2" applyNumberFormat="1" applyFont="1" applyFill="1" applyBorder="1" applyAlignment="1">
      <alignment horizontal="center"/>
    </xf>
    <xf numFmtId="0" fontId="5" fillId="3" borderId="27" xfId="2" applyFont="1" applyFill="1" applyBorder="1"/>
    <xf numFmtId="44" fontId="6" fillId="3" borderId="29" xfId="2" applyNumberFormat="1" applyFont="1" applyFill="1" applyBorder="1"/>
    <xf numFmtId="0" fontId="6" fillId="0" borderId="28" xfId="2" applyFont="1" applyBorder="1" applyAlignment="1">
      <alignment horizontal="center"/>
    </xf>
    <xf numFmtId="0" fontId="6" fillId="0" borderId="27" xfId="2" applyFont="1" applyBorder="1"/>
    <xf numFmtId="0" fontId="5" fillId="0" borderId="27" xfId="2" applyFont="1" applyBorder="1" applyAlignment="1">
      <alignment horizontal="center"/>
    </xf>
    <xf numFmtId="2" fontId="5" fillId="0" borderId="27" xfId="2" applyNumberFormat="1" applyFont="1" applyBorder="1" applyAlignment="1">
      <alignment horizontal="center"/>
    </xf>
    <xf numFmtId="0" fontId="5" fillId="0" borderId="27" xfId="2" applyFont="1" applyBorder="1"/>
    <xf numFmtId="44" fontId="6" fillId="0" borderId="29" xfId="2" applyNumberFormat="1" applyFont="1" applyBorder="1"/>
    <xf numFmtId="0" fontId="6" fillId="0" borderId="6" xfId="2" applyFont="1" applyBorder="1" applyAlignment="1">
      <alignment horizontal="center" vertical="top"/>
    </xf>
    <xf numFmtId="0" fontId="6" fillId="0" borderId="7" xfId="2" applyFont="1" applyBorder="1"/>
    <xf numFmtId="2" fontId="6" fillId="0" borderId="7" xfId="2" applyNumberFormat="1" applyFont="1" applyBorder="1" applyAlignment="1">
      <alignment horizontal="center"/>
    </xf>
    <xf numFmtId="44" fontId="6" fillId="0" borderId="8" xfId="2" applyNumberFormat="1" applyFont="1" applyBorder="1"/>
    <xf numFmtId="0" fontId="6" fillId="0" borderId="30" xfId="2" applyFont="1" applyBorder="1" applyAlignment="1">
      <alignment horizontal="center" vertical="top"/>
    </xf>
    <xf numFmtId="0" fontId="6" fillId="0" borderId="31" xfId="2" applyFont="1" applyBorder="1"/>
    <xf numFmtId="0" fontId="6" fillId="0" borderId="31" xfId="2" applyFont="1" applyBorder="1" applyAlignment="1">
      <alignment horizontal="center"/>
    </xf>
    <xf numFmtId="2" fontId="6" fillId="0" borderId="31" xfId="2" applyNumberFormat="1" applyFont="1" applyBorder="1" applyAlignment="1">
      <alignment horizontal="center"/>
    </xf>
    <xf numFmtId="44" fontId="6" fillId="0" borderId="32" xfId="2" applyNumberFormat="1" applyFont="1" applyBorder="1"/>
    <xf numFmtId="0" fontId="6" fillId="0" borderId="33" xfId="2" applyFont="1" applyBorder="1" applyAlignment="1">
      <alignment horizontal="center" vertical="top"/>
    </xf>
    <xf numFmtId="0" fontId="6" fillId="0" borderId="34" xfId="2" applyFont="1" applyBorder="1"/>
    <xf numFmtId="0" fontId="6" fillId="0" borderId="34" xfId="2" applyFont="1" applyBorder="1" applyAlignment="1">
      <alignment horizontal="center"/>
    </xf>
    <xf numFmtId="2" fontId="6" fillId="0" borderId="34" xfId="2" applyNumberFormat="1" applyFont="1" applyBorder="1" applyAlignment="1">
      <alignment horizontal="center"/>
    </xf>
    <xf numFmtId="44" fontId="6" fillId="0" borderId="35" xfId="2" applyNumberFormat="1" applyFont="1" applyBorder="1"/>
    <xf numFmtId="44" fontId="5" fillId="0" borderId="0" xfId="2" applyNumberFormat="1" applyFont="1"/>
    <xf numFmtId="0" fontId="2" fillId="0" borderId="0" xfId="2" applyAlignment="1">
      <alignment horizontal="center"/>
    </xf>
    <xf numFmtId="2" fontId="2" fillId="0" borderId="0" xfId="2" applyNumberFormat="1" applyAlignment="1">
      <alignment horizontal="center"/>
    </xf>
    <xf numFmtId="49" fontId="2" fillId="0" borderId="0" xfId="2" applyNumberFormat="1"/>
    <xf numFmtId="0" fontId="3" fillId="2" borderId="0" xfId="6" applyFont="1" applyFill="1" applyAlignment="1" applyProtection="1">
      <alignment vertical="center"/>
      <protection locked="0"/>
    </xf>
    <xf numFmtId="0" fontId="4" fillId="0" borderId="0" xfId="6" applyFont="1" applyAlignment="1" applyProtection="1">
      <alignment vertical="center"/>
      <protection locked="0"/>
    </xf>
    <xf numFmtId="0" fontId="8" fillId="0" borderId="0" xfId="2" applyFont="1" applyFill="1" applyBorder="1"/>
    <xf numFmtId="0" fontId="8" fillId="0" borderId="0" xfId="2" applyFont="1" applyFill="1" applyBorder="1" applyAlignment="1">
      <alignment horizontal="center" vertical="top"/>
    </xf>
    <xf numFmtId="0" fontId="8" fillId="0" borderId="0" xfId="2" applyFont="1" applyFill="1" applyBorder="1" applyAlignment="1">
      <alignment horizontal="center"/>
    </xf>
    <xf numFmtId="0" fontId="9" fillId="0" borderId="0" xfId="2" applyFont="1" applyFill="1" applyBorder="1"/>
    <xf numFmtId="2" fontId="8" fillId="0" borderId="0" xfId="2" applyNumberFormat="1" applyFont="1" applyFill="1" applyBorder="1" applyAlignment="1">
      <alignment horizontal="center"/>
    </xf>
    <xf numFmtId="44" fontId="9" fillId="0" borderId="0" xfId="2" applyNumberFormat="1" applyFont="1" applyFill="1" applyBorder="1"/>
    <xf numFmtId="0" fontId="2" fillId="0" borderId="0" xfId="2" applyFill="1"/>
    <xf numFmtId="44" fontId="2" fillId="0" borderId="0" xfId="2" applyNumberFormat="1"/>
    <xf numFmtId="0" fontId="41" fillId="0" borderId="0" xfId="6" applyFont="1" applyAlignment="1" applyProtection="1">
      <alignment horizontal="center" vertical="center"/>
      <protection locked="0"/>
    </xf>
    <xf numFmtId="2" fontId="41" fillId="0" borderId="0" xfId="6" applyNumberFormat="1" applyFont="1" applyAlignment="1" applyProtection="1">
      <alignment horizontal="center" vertical="center"/>
      <protection locked="0"/>
    </xf>
    <xf numFmtId="173" fontId="41" fillId="0" borderId="47" xfId="1" applyNumberFormat="1" applyFont="1" applyBorder="1" applyAlignment="1" applyProtection="1">
      <alignment horizontal="center" vertical="center"/>
      <protection locked="0"/>
    </xf>
    <xf numFmtId="173" fontId="41" fillId="0" borderId="2" xfId="1" applyNumberFormat="1" applyFont="1" applyBorder="1" applyAlignment="1" applyProtection="1">
      <alignment horizontal="center" vertical="center"/>
      <protection locked="0"/>
    </xf>
    <xf numFmtId="173" fontId="41" fillId="0" borderId="2" xfId="1" applyNumberFormat="1" applyFont="1" applyBorder="1" applyAlignment="1" applyProtection="1">
      <alignment horizontal="center" vertical="center" wrapText="1"/>
      <protection locked="0"/>
    </xf>
    <xf numFmtId="173" fontId="41" fillId="0" borderId="11" xfId="1" applyNumberFormat="1" applyFont="1" applyBorder="1" applyAlignment="1" applyProtection="1">
      <alignment horizontal="center" vertical="center"/>
      <protection locked="0"/>
    </xf>
    <xf numFmtId="165" fontId="41" fillId="0" borderId="13" xfId="1" applyNumberFormat="1" applyFont="1" applyBorder="1" applyAlignment="1" applyProtection="1">
      <alignment horizontal="center" vertical="center"/>
      <protection locked="0"/>
    </xf>
    <xf numFmtId="165" fontId="41" fillId="0" borderId="13" xfId="1" applyNumberFormat="1" applyFont="1" applyBorder="1" applyAlignment="1" applyProtection="1">
      <alignment horizontal="center" vertical="center" wrapText="1"/>
      <protection locked="0"/>
    </xf>
    <xf numFmtId="165" fontId="41" fillId="0" borderId="17" xfId="1" applyNumberFormat="1"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2" fontId="41" fillId="0" borderId="0" xfId="0" applyNumberFormat="1" applyFont="1" applyBorder="1" applyAlignment="1" applyProtection="1">
      <alignment horizontal="center" vertical="center"/>
      <protection locked="0"/>
    </xf>
    <xf numFmtId="165" fontId="41" fillId="0" borderId="2" xfId="1" applyNumberFormat="1" applyFont="1" applyBorder="1" applyAlignment="1" applyProtection="1">
      <alignment horizontal="center" vertical="center"/>
      <protection locked="0"/>
    </xf>
    <xf numFmtId="165" fontId="41" fillId="0" borderId="11" xfId="1" applyNumberFormat="1" applyFont="1" applyBorder="1" applyAlignment="1" applyProtection="1">
      <alignment horizontal="center" vertical="center"/>
      <protection locked="0"/>
    </xf>
    <xf numFmtId="44" fontId="9" fillId="0" borderId="1" xfId="2" applyNumberFormat="1" applyFont="1" applyBorder="1"/>
    <xf numFmtId="0" fontId="3" fillId="0" borderId="0" xfId="6" applyFont="1" applyAlignment="1" applyProtection="1">
      <alignment horizontal="center" vertical="center"/>
      <protection locked="0"/>
    </xf>
    <xf numFmtId="0" fontId="41" fillId="0" borderId="0" xfId="6" applyFont="1" applyAlignment="1" applyProtection="1">
      <alignment vertical="center"/>
      <protection locked="0"/>
    </xf>
    <xf numFmtId="0" fontId="3" fillId="0" borderId="0" xfId="6" applyFont="1" applyAlignment="1" applyProtection="1">
      <alignment vertical="center"/>
      <protection locked="0"/>
    </xf>
    <xf numFmtId="0" fontId="3" fillId="0" borderId="0" xfId="6" applyFont="1" applyAlignment="1" applyProtection="1">
      <alignment vertical="center" wrapTex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165" fontId="41" fillId="0" borderId="14" xfId="1" applyNumberFormat="1" applyFont="1" applyBorder="1" applyAlignment="1" applyProtection="1">
      <alignment horizontal="center" vertical="center"/>
      <protection locked="0"/>
    </xf>
    <xf numFmtId="165" fontId="41" fillId="0" borderId="74" xfId="1" applyNumberFormat="1" applyFont="1" applyBorder="1" applyAlignment="1" applyProtection="1">
      <alignment horizontal="center" vertical="center"/>
      <protection locked="0"/>
    </xf>
    <xf numFmtId="165" fontId="41" fillId="0" borderId="2" xfId="1" applyNumberFormat="1" applyFont="1" applyBorder="1" applyAlignment="1" applyProtection="1">
      <alignment horizontal="center" vertical="center" wrapText="1"/>
      <protection locked="0"/>
    </xf>
    <xf numFmtId="49" fontId="39" fillId="0" borderId="12" xfId="6" applyNumberFormat="1" applyFont="1" applyBorder="1" applyAlignment="1" applyProtection="1">
      <alignment horizontal="center" vertical="center"/>
    </xf>
    <xf numFmtId="49" fontId="39" fillId="0" borderId="0" xfId="6" applyNumberFormat="1" applyFont="1" applyBorder="1" applyAlignment="1" applyProtection="1">
      <alignment horizontal="center" vertical="center"/>
    </xf>
    <xf numFmtId="0" fontId="39" fillId="0" borderId="0" xfId="6" applyFont="1" applyBorder="1" applyAlignment="1" applyProtection="1">
      <alignment horizontal="left" vertical="center"/>
    </xf>
    <xf numFmtId="0" fontId="39" fillId="0" borderId="0" xfId="6" applyFont="1" applyBorder="1" applyAlignment="1" applyProtection="1">
      <alignment horizontal="center" vertical="center"/>
    </xf>
    <xf numFmtId="2" fontId="39" fillId="0" borderId="0" xfId="6" applyNumberFormat="1" applyFont="1" applyBorder="1" applyAlignment="1" applyProtection="1">
      <alignment horizontal="center" vertical="center"/>
    </xf>
    <xf numFmtId="49" fontId="40" fillId="5" borderId="4" xfId="0" applyNumberFormat="1" applyFont="1" applyFill="1" applyBorder="1" applyAlignment="1" applyProtection="1">
      <alignment horizontal="center" vertical="center" wrapText="1"/>
    </xf>
    <xf numFmtId="0" fontId="40" fillId="5" borderId="36" xfId="0" applyFont="1" applyFill="1" applyBorder="1" applyAlignment="1" applyProtection="1">
      <alignment horizontal="center" vertical="center"/>
    </xf>
    <xf numFmtId="2" fontId="40" fillId="5" borderId="36" xfId="0" applyNumberFormat="1" applyFont="1" applyFill="1" applyBorder="1" applyAlignment="1" applyProtection="1">
      <alignment horizontal="center" vertical="center"/>
    </xf>
    <xf numFmtId="44" fontId="40" fillId="5" borderId="36" xfId="1" applyNumberFormat="1" applyFont="1" applyFill="1" applyBorder="1" applyAlignment="1" applyProtection="1">
      <alignment horizontal="center" vertical="center" wrapText="1"/>
    </xf>
    <xf numFmtId="44" fontId="40" fillId="5" borderId="5" xfId="0" applyNumberFormat="1" applyFont="1" applyFill="1" applyBorder="1" applyAlignment="1" applyProtection="1">
      <alignment horizontal="center" vertical="center"/>
    </xf>
    <xf numFmtId="0" fontId="41" fillId="0" borderId="0" xfId="6" applyFont="1" applyAlignment="1" applyProtection="1">
      <alignment horizontal="center" vertical="center"/>
    </xf>
    <xf numFmtId="0" fontId="41" fillId="0" borderId="0" xfId="6" applyFont="1" applyAlignment="1" applyProtection="1">
      <alignment vertical="center"/>
    </xf>
    <xf numFmtId="2" fontId="41" fillId="0" borderId="0" xfId="6" applyNumberFormat="1" applyFont="1" applyAlignment="1" applyProtection="1">
      <alignment horizontal="center" vertical="center"/>
    </xf>
    <xf numFmtId="165" fontId="41" fillId="0" borderId="0" xfId="6" applyNumberFormat="1" applyFont="1" applyAlignment="1" applyProtection="1">
      <alignment horizontal="center" vertical="center"/>
    </xf>
    <xf numFmtId="0" fontId="39" fillId="0" borderId="41" xfId="6" applyFont="1" applyBorder="1" applyAlignment="1" applyProtection="1">
      <alignment horizontal="center" vertical="center"/>
    </xf>
    <xf numFmtId="0" fontId="40" fillId="36" borderId="46" xfId="0" applyFont="1" applyFill="1" applyBorder="1" applyAlignment="1" applyProtection="1">
      <alignment horizontal="left" vertical="center"/>
    </xf>
    <xf numFmtId="0" fontId="42" fillId="36" borderId="40" xfId="0" applyFont="1" applyFill="1" applyBorder="1" applyAlignment="1" applyProtection="1">
      <alignment horizontal="center" vertical="center"/>
    </xf>
    <xf numFmtId="2" fontId="42" fillId="36" borderId="40" xfId="0" applyNumberFormat="1" applyFont="1" applyFill="1" applyBorder="1" applyAlignment="1" applyProtection="1">
      <alignment horizontal="center" vertical="center"/>
    </xf>
    <xf numFmtId="44" fontId="42" fillId="36" borderId="40" xfId="0" applyNumberFormat="1" applyFont="1" applyFill="1" applyBorder="1" applyAlignment="1" applyProtection="1">
      <alignment horizontal="center" vertical="center"/>
    </xf>
    <xf numFmtId="44" fontId="42" fillId="36" borderId="50" xfId="0" applyNumberFormat="1" applyFont="1" applyFill="1" applyBorder="1" applyAlignment="1" applyProtection="1">
      <alignment horizontal="center" vertical="center"/>
    </xf>
    <xf numFmtId="49" fontId="42" fillId="0" borderId="55" xfId="0" applyNumberFormat="1" applyFont="1" applyBorder="1" applyAlignment="1" applyProtection="1">
      <alignment horizontal="center" vertical="center"/>
    </xf>
    <xf numFmtId="0" fontId="41" fillId="0" borderId="47" xfId="6" applyFont="1" applyBorder="1" applyAlignment="1" applyProtection="1">
      <alignment vertical="center" wrapText="1"/>
    </xf>
    <xf numFmtId="0" fontId="41" fillId="0" borderId="47" xfId="6" applyFont="1" applyBorder="1" applyAlignment="1" applyProtection="1">
      <alignment horizontal="center" vertical="center"/>
    </xf>
    <xf numFmtId="2" fontId="41" fillId="0" borderId="47" xfId="3" applyNumberFormat="1" applyFont="1" applyBorder="1" applyAlignment="1" applyProtection="1">
      <alignment horizontal="center" vertical="center"/>
    </xf>
    <xf numFmtId="173" fontId="41" fillId="0" borderId="48" xfId="6" applyNumberFormat="1" applyFont="1" applyBorder="1" applyAlignment="1" applyProtection="1">
      <alignment horizontal="center" vertical="center"/>
    </xf>
    <xf numFmtId="49" fontId="42" fillId="0" borderId="44" xfId="0" applyNumberFormat="1" applyFont="1" applyBorder="1" applyAlignment="1" applyProtection="1">
      <alignment horizontal="center" vertical="center"/>
    </xf>
    <xf numFmtId="0" fontId="41" fillId="0" borderId="2" xfId="6" applyFont="1" applyBorder="1" applyAlignment="1" applyProtection="1">
      <alignment vertical="center" wrapText="1"/>
    </xf>
    <xf numFmtId="0" fontId="41" fillId="0" borderId="2" xfId="6" applyFont="1" applyBorder="1" applyAlignment="1" applyProtection="1">
      <alignment horizontal="center" vertical="center"/>
    </xf>
    <xf numFmtId="2" fontId="41" fillId="0" borderId="2" xfId="3" applyNumberFormat="1" applyFont="1" applyBorder="1" applyAlignment="1" applyProtection="1">
      <alignment horizontal="center" vertical="center"/>
    </xf>
    <xf numFmtId="173" fontId="41" fillId="0" borderId="39" xfId="6" applyNumberFormat="1" applyFont="1" applyBorder="1" applyAlignment="1" applyProtection="1">
      <alignment horizontal="center" vertical="center"/>
    </xf>
    <xf numFmtId="2" fontId="41" fillId="0" borderId="2" xfId="6" applyNumberFormat="1" applyFont="1" applyBorder="1" applyAlignment="1" applyProtection="1">
      <alignment horizontal="center" vertical="center"/>
    </xf>
    <xf numFmtId="0" fontId="42" fillId="0" borderId="2" xfId="6" applyFont="1" applyBorder="1" applyAlignment="1" applyProtection="1">
      <alignment vertical="center" wrapText="1"/>
    </xf>
    <xf numFmtId="0" fontId="41" fillId="0" borderId="2" xfId="6" applyFont="1" applyBorder="1" applyAlignment="1" applyProtection="1">
      <alignment horizontal="center" vertical="center" wrapText="1"/>
    </xf>
    <xf numFmtId="2" fontId="41" fillId="0" borderId="2" xfId="6" applyNumberFormat="1" applyFont="1" applyBorder="1" applyAlignment="1" applyProtection="1">
      <alignment horizontal="center" vertical="center" wrapText="1"/>
    </xf>
    <xf numFmtId="49" fontId="42" fillId="0" borderId="56" xfId="0" applyNumberFormat="1" applyFont="1" applyBorder="1" applyAlignment="1" applyProtection="1">
      <alignment horizontal="center" vertical="center"/>
    </xf>
    <xf numFmtId="0" fontId="41" fillId="0" borderId="11" xfId="6" applyFont="1" applyBorder="1" applyAlignment="1" applyProtection="1">
      <alignment vertical="center" wrapText="1"/>
    </xf>
    <xf numFmtId="0" fontId="41" fillId="0" borderId="11" xfId="6" applyFont="1" applyBorder="1" applyAlignment="1" applyProtection="1">
      <alignment horizontal="center" vertical="center" wrapText="1"/>
    </xf>
    <xf numFmtId="2" fontId="41" fillId="0" borderId="11" xfId="6" applyNumberFormat="1" applyFont="1" applyBorder="1" applyAlignment="1" applyProtection="1">
      <alignment horizontal="center" vertical="center"/>
    </xf>
    <xf numFmtId="173" fontId="41" fillId="0" borderId="57" xfId="6" applyNumberFormat="1" applyFont="1" applyBorder="1" applyAlignment="1" applyProtection="1">
      <alignment horizontal="center" vertical="center"/>
    </xf>
    <xf numFmtId="49" fontId="40" fillId="36" borderId="28" xfId="0" applyNumberFormat="1" applyFont="1" applyFill="1" applyBorder="1" applyAlignment="1" applyProtection="1">
      <alignment horizontal="center" vertical="center"/>
    </xf>
    <xf numFmtId="0" fontId="40" fillId="36" borderId="27" xfId="0" applyFont="1" applyFill="1" applyBorder="1" applyAlignment="1" applyProtection="1">
      <alignment horizontal="left" vertical="center"/>
    </xf>
    <xf numFmtId="0" fontId="40" fillId="36" borderId="27" xfId="0" applyFont="1" applyFill="1" applyBorder="1" applyAlignment="1" applyProtection="1">
      <alignment horizontal="center" vertical="center"/>
    </xf>
    <xf numFmtId="2" fontId="40" fillId="36" borderId="27" xfId="0" applyNumberFormat="1" applyFont="1" applyFill="1" applyBorder="1" applyAlignment="1" applyProtection="1">
      <alignment horizontal="center" vertical="center"/>
    </xf>
    <xf numFmtId="44" fontId="40" fillId="36" borderId="27" xfId="1" applyNumberFormat="1" applyFont="1" applyFill="1" applyBorder="1" applyAlignment="1" applyProtection="1">
      <alignment horizontal="center" vertical="center"/>
    </xf>
    <xf numFmtId="44" fontId="40" fillId="36" borderId="29" xfId="0" applyNumberFormat="1" applyFont="1" applyFill="1" applyBorder="1" applyAlignment="1" applyProtection="1">
      <alignment horizontal="center" vertical="center"/>
    </xf>
    <xf numFmtId="49" fontId="40" fillId="8" borderId="40" xfId="0" applyNumberFormat="1" applyFont="1" applyFill="1" applyBorder="1" applyAlignment="1" applyProtection="1">
      <alignment horizontal="center" vertical="center"/>
    </xf>
    <xf numFmtId="0" fontId="40" fillId="8" borderId="40" xfId="0" applyFont="1" applyFill="1" applyBorder="1" applyAlignment="1" applyProtection="1">
      <alignment horizontal="left" vertical="center"/>
    </xf>
    <xf numFmtId="0" fontId="40" fillId="8" borderId="40" xfId="0" applyFont="1" applyFill="1" applyBorder="1" applyAlignment="1" applyProtection="1">
      <alignment horizontal="center" vertical="center"/>
    </xf>
    <xf numFmtId="2" fontId="40" fillId="8" borderId="40" xfId="0" applyNumberFormat="1" applyFont="1" applyFill="1" applyBorder="1" applyAlignment="1" applyProtection="1">
      <alignment horizontal="center" vertical="center"/>
    </xf>
    <xf numFmtId="44" fontId="40" fillId="8" borderId="40" xfId="1" applyNumberFormat="1" applyFont="1" applyFill="1" applyBorder="1" applyAlignment="1" applyProtection="1">
      <alignment horizontal="center" vertical="center"/>
    </xf>
    <xf numFmtId="44" fontId="40" fillId="8" borderId="40" xfId="0" applyNumberFormat="1" applyFont="1" applyFill="1" applyBorder="1" applyAlignment="1" applyProtection="1">
      <alignment horizontal="center" vertical="center"/>
    </xf>
    <xf numFmtId="49" fontId="42" fillId="0" borderId="41" xfId="0" applyNumberFormat="1" applyFont="1" applyBorder="1" applyAlignment="1" applyProtection="1">
      <alignment horizontal="center" vertical="center"/>
    </xf>
    <xf numFmtId="0" fontId="40" fillId="9" borderId="6" xfId="0" applyFont="1" applyFill="1" applyBorder="1" applyAlignment="1" applyProtection="1">
      <alignment horizontal="left" vertical="center"/>
    </xf>
    <xf numFmtId="0" fontId="42" fillId="9" borderId="7" xfId="0" applyFont="1" applyFill="1" applyBorder="1" applyAlignment="1" applyProtection="1">
      <alignment horizontal="center" vertical="center"/>
    </xf>
    <xf numFmtId="2" fontId="42" fillId="9" borderId="7" xfId="0" applyNumberFormat="1" applyFont="1" applyFill="1" applyBorder="1" applyAlignment="1" applyProtection="1">
      <alignment horizontal="center" vertical="center"/>
    </xf>
    <xf numFmtId="44" fontId="42" fillId="9" borderId="7" xfId="1" applyNumberFormat="1" applyFont="1" applyFill="1" applyBorder="1" applyAlignment="1" applyProtection="1">
      <alignment horizontal="center" vertical="center"/>
    </xf>
    <xf numFmtId="44" fontId="42" fillId="9" borderId="8" xfId="1" applyNumberFormat="1" applyFont="1" applyFill="1" applyBorder="1" applyAlignment="1" applyProtection="1">
      <alignment horizontal="center" vertical="center"/>
    </xf>
    <xf numFmtId="0" fontId="41" fillId="0" borderId="51" xfId="6" applyFont="1" applyBorder="1" applyAlignment="1" applyProtection="1">
      <alignment horizontal="center" vertical="center" wrapText="1"/>
    </xf>
    <xf numFmtId="0" fontId="39" fillId="0" borderId="9" xfId="6" applyFont="1" applyBorder="1" applyAlignment="1" applyProtection="1">
      <alignment vertical="center" wrapText="1"/>
    </xf>
    <xf numFmtId="0" fontId="41" fillId="0" borderId="9" xfId="6" applyFont="1" applyBorder="1" applyAlignment="1" applyProtection="1">
      <alignment horizontal="center" vertical="center" wrapText="1"/>
    </xf>
    <xf numFmtId="2" fontId="41" fillId="0" borderId="9" xfId="6" applyNumberFormat="1" applyFont="1" applyBorder="1" applyAlignment="1" applyProtection="1">
      <alignment horizontal="center" vertical="center" wrapText="1"/>
    </xf>
    <xf numFmtId="165" fontId="41" fillId="0" borderId="9" xfId="1" applyNumberFormat="1" applyFont="1" applyBorder="1" applyAlignment="1" applyProtection="1">
      <alignment horizontal="center" vertical="center" wrapText="1"/>
    </xf>
    <xf numFmtId="165" fontId="41" fillId="0" borderId="43" xfId="6" applyNumberFormat="1" applyFont="1" applyBorder="1" applyAlignment="1" applyProtection="1">
      <alignment horizontal="center" vertical="center" wrapText="1"/>
    </xf>
    <xf numFmtId="0" fontId="41" fillId="0" borderId="38" xfId="6" applyFont="1" applyBorder="1" applyAlignment="1" applyProtection="1">
      <alignment horizontal="center" vertical="center" wrapText="1"/>
    </xf>
    <xf numFmtId="0" fontId="39" fillId="0" borderId="2" xfId="6" applyFont="1" applyBorder="1" applyAlignment="1" applyProtection="1">
      <alignment vertical="center" wrapText="1"/>
    </xf>
    <xf numFmtId="166" fontId="41" fillId="0" borderId="2" xfId="1" applyNumberFormat="1" applyFont="1" applyBorder="1" applyAlignment="1" applyProtection="1">
      <alignment horizontal="center" vertical="center" wrapText="1"/>
    </xf>
    <xf numFmtId="165" fontId="41" fillId="0" borderId="39" xfId="6" applyNumberFormat="1" applyFont="1" applyBorder="1" applyAlignment="1" applyProtection="1">
      <alignment horizontal="center" vertical="center" wrapText="1"/>
    </xf>
    <xf numFmtId="49" fontId="42" fillId="0" borderId="38" xfId="0" applyNumberFormat="1" applyFont="1" applyBorder="1" applyAlignment="1" applyProtection="1">
      <alignment horizontal="center" vertical="center"/>
    </xf>
    <xf numFmtId="0" fontId="41" fillId="0" borderId="9" xfId="6" applyFont="1" applyBorder="1" applyAlignment="1" applyProtection="1">
      <alignment vertical="center" wrapText="1"/>
    </xf>
    <xf numFmtId="166" fontId="41" fillId="0" borderId="9" xfId="1" applyNumberFormat="1" applyFont="1" applyBorder="1" applyAlignment="1" applyProtection="1">
      <alignment horizontal="center" vertical="center" wrapText="1"/>
    </xf>
    <xf numFmtId="0" fontId="41" fillId="0" borderId="44" xfId="6" applyFont="1" applyBorder="1" applyAlignment="1" applyProtection="1">
      <alignment horizontal="center" vertical="center" wrapText="1"/>
    </xf>
    <xf numFmtId="2" fontId="41" fillId="0" borderId="11" xfId="6" applyNumberFormat="1" applyFont="1" applyBorder="1" applyAlignment="1" applyProtection="1">
      <alignment horizontal="center" vertical="center" wrapText="1"/>
    </xf>
    <xf numFmtId="165" fontId="41" fillId="0" borderId="57" xfId="6" applyNumberFormat="1" applyFont="1" applyBorder="1" applyAlignment="1" applyProtection="1">
      <alignment horizontal="center" vertical="center" wrapText="1"/>
    </xf>
    <xf numFmtId="49" fontId="40" fillId="9" borderId="28" xfId="0" applyNumberFormat="1" applyFont="1" applyFill="1" applyBorder="1" applyAlignment="1" applyProtection="1">
      <alignment horizontal="center" vertical="center"/>
    </xf>
    <xf numFmtId="0" fontId="40" fillId="9" borderId="75" xfId="0" applyFont="1" applyFill="1" applyBorder="1" applyAlignment="1" applyProtection="1">
      <alignment horizontal="left" vertical="center"/>
    </xf>
    <xf numFmtId="0" fontId="40" fillId="9" borderId="27" xfId="0" applyFont="1" applyFill="1" applyBorder="1" applyAlignment="1" applyProtection="1">
      <alignment horizontal="center" vertical="center"/>
    </xf>
    <xf numFmtId="2" fontId="40" fillId="9" borderId="27" xfId="0" applyNumberFormat="1" applyFont="1" applyFill="1" applyBorder="1" applyAlignment="1" applyProtection="1">
      <alignment horizontal="center" vertical="center"/>
    </xf>
    <xf numFmtId="44" fontId="40" fillId="9" borderId="27" xfId="1" applyNumberFormat="1" applyFont="1" applyFill="1" applyBorder="1" applyAlignment="1" applyProtection="1">
      <alignment horizontal="center" vertical="center"/>
    </xf>
    <xf numFmtId="165" fontId="40" fillId="9" borderId="29" xfId="1" applyNumberFormat="1" applyFont="1" applyFill="1" applyBorder="1" applyAlignment="1" applyProtection="1">
      <alignment horizontal="center" vertical="center"/>
    </xf>
    <xf numFmtId="0" fontId="39" fillId="0" borderId="46" xfId="6" applyFont="1" applyBorder="1" applyAlignment="1" applyProtection="1">
      <alignment horizontal="center" vertical="center" wrapText="1"/>
    </xf>
    <xf numFmtId="0" fontId="40" fillId="10" borderId="6" xfId="0" applyFont="1" applyFill="1" applyBorder="1" applyAlignment="1" applyProtection="1">
      <alignment horizontal="left" vertical="center" wrapText="1"/>
    </xf>
    <xf numFmtId="0" fontId="42" fillId="10" borderId="7" xfId="0" applyFont="1" applyFill="1" applyBorder="1" applyAlignment="1" applyProtection="1">
      <alignment horizontal="center" vertical="center"/>
    </xf>
    <xf numFmtId="2" fontId="42" fillId="10" borderId="7" xfId="0" applyNumberFormat="1" applyFont="1" applyFill="1" applyBorder="1" applyAlignment="1" applyProtection="1">
      <alignment horizontal="center" vertical="center"/>
    </xf>
    <xf numFmtId="44" fontId="42" fillId="10" borderId="7" xfId="0" applyNumberFormat="1" applyFont="1" applyFill="1" applyBorder="1" applyAlignment="1" applyProtection="1">
      <alignment horizontal="center" vertical="center"/>
    </xf>
    <xf numFmtId="44" fontId="40" fillId="10" borderId="8" xfId="0" applyNumberFormat="1" applyFont="1" applyFill="1" applyBorder="1" applyAlignment="1" applyProtection="1">
      <alignment horizontal="center" vertical="center"/>
    </xf>
    <xf numFmtId="0" fontId="41" fillId="0" borderId="42" xfId="6" applyFont="1" applyBorder="1" applyAlignment="1" applyProtection="1">
      <alignment horizontal="center" vertical="center"/>
    </xf>
    <xf numFmtId="0" fontId="41" fillId="0" borderId="9" xfId="6" applyFont="1" applyBorder="1" applyAlignment="1" applyProtection="1">
      <alignment horizontal="center" vertical="center"/>
    </xf>
    <xf numFmtId="2" fontId="41" fillId="0" borderId="9" xfId="6" applyNumberFormat="1" applyFont="1" applyBorder="1" applyAlignment="1" applyProtection="1">
      <alignment horizontal="center" vertical="center"/>
    </xf>
    <xf numFmtId="166" fontId="41" fillId="0" borderId="9" xfId="1" applyNumberFormat="1" applyFont="1" applyBorder="1" applyAlignment="1" applyProtection="1">
      <alignment horizontal="center" vertical="center"/>
    </xf>
    <xf numFmtId="165" fontId="41" fillId="0" borderId="43" xfId="1" applyNumberFormat="1" applyFont="1" applyBorder="1" applyAlignment="1" applyProtection="1">
      <alignment horizontal="center" vertical="center"/>
    </xf>
    <xf numFmtId="49" fontId="42" fillId="0" borderId="44" xfId="6" applyNumberFormat="1" applyFont="1" applyBorder="1" applyAlignment="1" applyProtection="1">
      <alignment horizontal="center" vertical="center"/>
    </xf>
    <xf numFmtId="166" fontId="41" fillId="0" borderId="2" xfId="1" applyNumberFormat="1" applyFont="1" applyBorder="1" applyAlignment="1" applyProtection="1">
      <alignment horizontal="center" vertical="center"/>
    </xf>
    <xf numFmtId="165" fontId="41" fillId="0" borderId="39" xfId="1" applyNumberFormat="1" applyFont="1" applyBorder="1" applyAlignment="1" applyProtection="1">
      <alignment horizontal="center" vertical="center"/>
    </xf>
    <xf numFmtId="49" fontId="12" fillId="0" borderId="44" xfId="6" applyNumberFormat="1" applyFont="1" applyBorder="1" applyAlignment="1" applyProtection="1">
      <alignment horizontal="center" vertical="center"/>
    </xf>
    <xf numFmtId="0" fontId="2" fillId="8" borderId="2" xfId="0" applyFont="1" applyFill="1" applyBorder="1" applyAlignment="1" applyProtection="1">
      <alignment vertical="center" wrapText="1"/>
    </xf>
    <xf numFmtId="0" fontId="12" fillId="0" borderId="2" xfId="0" applyFont="1" applyBorder="1" applyAlignment="1" applyProtection="1">
      <alignment horizontal="center" vertical="center"/>
    </xf>
    <xf numFmtId="2" fontId="0" fillId="0" borderId="3" xfId="0" applyNumberFormat="1" applyBorder="1" applyAlignment="1" applyProtection="1">
      <alignment horizontal="center" vertical="center"/>
    </xf>
    <xf numFmtId="44" fontId="12" fillId="8" borderId="39" xfId="1" applyNumberFormat="1" applyFont="1" applyFill="1" applyBorder="1" applyAlignment="1" applyProtection="1">
      <alignment horizontal="right" vertical="center"/>
    </xf>
    <xf numFmtId="49" fontId="42" fillId="0" borderId="68" xfId="6" applyNumberFormat="1" applyFont="1" applyBorder="1" applyAlignment="1" applyProtection="1">
      <alignment horizontal="center" vertical="center"/>
    </xf>
    <xf numFmtId="0" fontId="41" fillId="0" borderId="70" xfId="6" applyFont="1" applyBorder="1" applyAlignment="1" applyProtection="1">
      <alignment vertical="center" wrapText="1"/>
    </xf>
    <xf numFmtId="0" fontId="41" fillId="0" borderId="70" xfId="6" applyFont="1" applyBorder="1" applyAlignment="1" applyProtection="1">
      <alignment horizontal="center" vertical="center"/>
    </xf>
    <xf numFmtId="2" fontId="41" fillId="0" borderId="70" xfId="6" applyNumberFormat="1" applyFont="1" applyBorder="1" applyAlignment="1" applyProtection="1">
      <alignment horizontal="center" vertical="center"/>
    </xf>
    <xf numFmtId="165" fontId="41" fillId="0" borderId="71" xfId="1" applyNumberFormat="1" applyFont="1" applyBorder="1" applyAlignment="1" applyProtection="1">
      <alignment horizontal="center" vertical="center"/>
    </xf>
    <xf numFmtId="49" fontId="40" fillId="10" borderId="4" xfId="0" applyNumberFormat="1" applyFont="1" applyFill="1" applyBorder="1" applyAlignment="1" applyProtection="1">
      <alignment horizontal="center" vertical="center"/>
    </xf>
    <xf numFmtId="0" fontId="40" fillId="10" borderId="45" xfId="0" applyFont="1" applyFill="1" applyBorder="1" applyAlignment="1" applyProtection="1">
      <alignment horizontal="left" vertical="center"/>
    </xf>
    <xf numFmtId="0" fontId="40" fillId="10" borderId="7" xfId="0" applyFont="1" applyFill="1" applyBorder="1" applyAlignment="1" applyProtection="1">
      <alignment horizontal="center" vertical="center"/>
    </xf>
    <xf numFmtId="2" fontId="40" fillId="10" borderId="7" xfId="0" applyNumberFormat="1" applyFont="1" applyFill="1" applyBorder="1" applyAlignment="1" applyProtection="1">
      <alignment horizontal="center" vertical="center"/>
    </xf>
    <xf numFmtId="44" fontId="40" fillId="10" borderId="7" xfId="1" applyNumberFormat="1" applyFont="1" applyFill="1" applyBorder="1" applyAlignment="1" applyProtection="1">
      <alignment horizontal="center" vertical="center"/>
    </xf>
    <xf numFmtId="165" fontId="40" fillId="10" borderId="8" xfId="1" applyNumberFormat="1" applyFont="1" applyFill="1" applyBorder="1" applyAlignment="1" applyProtection="1">
      <alignment horizontal="center" vertical="center"/>
    </xf>
    <xf numFmtId="0" fontId="39" fillId="0" borderId="41" xfId="6" applyFont="1" applyBorder="1" applyAlignment="1" applyProtection="1">
      <alignment horizontal="center" vertical="center" wrapText="1"/>
    </xf>
    <xf numFmtId="0" fontId="40" fillId="11" borderId="6" xfId="0" applyFont="1" applyFill="1" applyBorder="1" applyAlignment="1" applyProtection="1">
      <alignment horizontal="left" vertical="center"/>
    </xf>
    <xf numFmtId="0" fontId="42" fillId="11" borderId="7" xfId="0" applyFont="1" applyFill="1" applyBorder="1" applyAlignment="1" applyProtection="1">
      <alignment horizontal="center" vertical="center"/>
    </xf>
    <xf numFmtId="2" fontId="42" fillId="11" borderId="7" xfId="0" applyNumberFormat="1" applyFont="1" applyFill="1" applyBorder="1" applyAlignment="1" applyProtection="1">
      <alignment horizontal="center" vertical="center"/>
    </xf>
    <xf numFmtId="44" fontId="42" fillId="11" borderId="7" xfId="1" applyNumberFormat="1" applyFont="1" applyFill="1" applyBorder="1" applyAlignment="1" applyProtection="1">
      <alignment horizontal="center" vertical="center"/>
    </xf>
    <xf numFmtId="44" fontId="42" fillId="11" borderId="8" xfId="1" applyNumberFormat="1" applyFont="1" applyFill="1" applyBorder="1" applyAlignment="1" applyProtection="1">
      <alignment horizontal="center" vertical="center"/>
    </xf>
    <xf numFmtId="0" fontId="39" fillId="0" borderId="47" xfId="6" applyFont="1" applyBorder="1" applyAlignment="1" applyProtection="1">
      <alignment vertical="center" wrapText="1"/>
    </xf>
    <xf numFmtId="0" fontId="41" fillId="0" borderId="47" xfId="6" applyFont="1" applyBorder="1" applyAlignment="1" applyProtection="1">
      <alignment horizontal="center" vertical="center" wrapText="1"/>
    </xf>
    <xf numFmtId="2" fontId="41" fillId="0" borderId="47" xfId="6" applyNumberFormat="1" applyFont="1" applyBorder="1" applyAlignment="1" applyProtection="1">
      <alignment horizontal="center" vertical="center" wrapText="1"/>
    </xf>
    <xf numFmtId="166" fontId="41" fillId="0" borderId="47" xfId="1" applyNumberFormat="1" applyFont="1" applyBorder="1" applyAlignment="1" applyProtection="1">
      <alignment horizontal="center" vertical="center" wrapText="1"/>
    </xf>
    <xf numFmtId="165" fontId="41" fillId="0" borderId="48" xfId="6" applyNumberFormat="1" applyFont="1" applyBorder="1" applyAlignment="1" applyProtection="1">
      <alignment horizontal="center" vertical="center" wrapText="1"/>
    </xf>
    <xf numFmtId="167" fontId="41" fillId="0" borderId="39" xfId="1" applyNumberFormat="1" applyFont="1" applyBorder="1" applyAlignment="1" applyProtection="1">
      <alignment horizontal="center" vertical="center"/>
    </xf>
    <xf numFmtId="0" fontId="42" fillId="0" borderId="2" xfId="237" applyFont="1" applyFill="1" applyBorder="1" applyAlignment="1" applyProtection="1">
      <alignment horizontal="left" vertical="center" wrapText="1"/>
    </xf>
    <xf numFmtId="0" fontId="42" fillId="0" borderId="2" xfId="6" applyFont="1" applyBorder="1" applyAlignment="1" applyProtection="1">
      <alignment horizontal="center" vertical="center" wrapText="1"/>
    </xf>
    <xf numFmtId="2" fontId="42" fillId="0" borderId="2" xfId="6" applyNumberFormat="1" applyFont="1" applyBorder="1" applyAlignment="1" applyProtection="1">
      <alignment horizontal="center" vertical="center"/>
    </xf>
    <xf numFmtId="0" fontId="12" fillId="0" borderId="0" xfId="237" applyFont="1" applyFill="1" applyBorder="1" applyAlignment="1" applyProtection="1">
      <alignment vertical="center" wrapText="1"/>
    </xf>
    <xf numFmtId="1" fontId="41" fillId="0" borderId="11" xfId="6" applyNumberFormat="1" applyFont="1" applyBorder="1" applyAlignment="1" applyProtection="1">
      <alignment vertical="center" wrapText="1"/>
    </xf>
    <xf numFmtId="0" fontId="41" fillId="0" borderId="11" xfId="6" applyFont="1" applyBorder="1" applyAlignment="1" applyProtection="1">
      <alignment horizontal="center" vertical="center"/>
    </xf>
    <xf numFmtId="49" fontId="40" fillId="11" borderId="6" xfId="0" applyNumberFormat="1" applyFont="1" applyFill="1" applyBorder="1" applyAlignment="1" applyProtection="1">
      <alignment horizontal="center" vertical="center"/>
    </xf>
    <xf numFmtId="0" fontId="40" fillId="11" borderId="45" xfId="0" applyFont="1" applyFill="1" applyBorder="1" applyAlignment="1" applyProtection="1">
      <alignment horizontal="left" vertical="center"/>
    </xf>
    <xf numFmtId="0" fontId="40" fillId="11" borderId="7" xfId="0" applyFont="1" applyFill="1" applyBorder="1" applyAlignment="1" applyProtection="1">
      <alignment horizontal="center" vertical="center"/>
    </xf>
    <xf numFmtId="2" fontId="40" fillId="11" borderId="7" xfId="0" applyNumberFormat="1" applyFont="1" applyFill="1" applyBorder="1" applyAlignment="1" applyProtection="1">
      <alignment horizontal="center" vertical="center"/>
    </xf>
    <xf numFmtId="44" fontId="40" fillId="11" borderId="7" xfId="1" applyNumberFormat="1" applyFont="1" applyFill="1" applyBorder="1" applyAlignment="1" applyProtection="1">
      <alignment horizontal="center" vertical="center"/>
    </xf>
    <xf numFmtId="167" fontId="40" fillId="11" borderId="8" xfId="1" applyNumberFormat="1" applyFont="1" applyFill="1" applyBorder="1" applyAlignment="1" applyProtection="1">
      <alignment horizontal="center" vertical="center"/>
    </xf>
    <xf numFmtId="49" fontId="40" fillId="12" borderId="6" xfId="0" applyNumberFormat="1" applyFont="1" applyFill="1" applyBorder="1" applyAlignment="1" applyProtection="1">
      <alignment horizontal="center" vertical="center"/>
    </xf>
    <xf numFmtId="0" fontId="40" fillId="12" borderId="45" xfId="0" applyFont="1" applyFill="1" applyBorder="1" applyAlignment="1" applyProtection="1">
      <alignment horizontal="left" vertical="center"/>
    </xf>
    <xf numFmtId="0" fontId="40" fillId="12" borderId="7" xfId="0" applyFont="1" applyFill="1" applyBorder="1" applyAlignment="1" applyProtection="1">
      <alignment horizontal="center" vertical="center"/>
    </xf>
    <xf numFmtId="2" fontId="40" fillId="12" borderId="7" xfId="0" applyNumberFormat="1" applyFont="1" applyFill="1" applyBorder="1" applyAlignment="1" applyProtection="1">
      <alignment horizontal="center" vertical="center"/>
    </xf>
    <xf numFmtId="44" fontId="40" fillId="12" borderId="7" xfId="1" applyNumberFormat="1" applyFont="1" applyFill="1" applyBorder="1" applyAlignment="1" applyProtection="1">
      <alignment horizontal="center" vertical="center"/>
    </xf>
    <xf numFmtId="44" fontId="40" fillId="12" borderId="8" xfId="1" applyNumberFormat="1" applyFont="1" applyFill="1" applyBorder="1" applyAlignment="1" applyProtection="1">
      <alignment horizontal="center" vertical="center"/>
    </xf>
    <xf numFmtId="166" fontId="41" fillId="0" borderId="9" xfId="1" applyNumberFormat="1" applyFont="1" applyBorder="1" applyAlignment="1" applyProtection="1">
      <alignment horizontal="center" vertical="center" wrapText="1"/>
      <protection locked="0"/>
    </xf>
    <xf numFmtId="166" fontId="41" fillId="0" borderId="2" xfId="1" applyNumberFormat="1" applyFont="1" applyBorder="1" applyAlignment="1" applyProtection="1">
      <alignment horizontal="center" vertical="center" wrapText="1"/>
      <protection locked="0"/>
    </xf>
    <xf numFmtId="166" fontId="41" fillId="0" borderId="11" xfId="1" applyNumberFormat="1" applyFont="1" applyBorder="1" applyAlignment="1" applyProtection="1">
      <alignment horizontal="center" vertical="center" wrapText="1"/>
      <protection locked="0"/>
    </xf>
    <xf numFmtId="166" fontId="41" fillId="0" borderId="2" xfId="1" applyNumberFormat="1" applyFont="1" applyBorder="1" applyAlignment="1" applyProtection="1">
      <alignment horizontal="center" vertical="center"/>
      <protection locked="0"/>
    </xf>
    <xf numFmtId="44" fontId="2" fillId="8" borderId="2" xfId="1" applyNumberFormat="1" applyFont="1" applyFill="1" applyBorder="1" applyAlignment="1" applyProtection="1">
      <alignment horizontal="right" vertical="center"/>
      <protection locked="0"/>
    </xf>
    <xf numFmtId="166" fontId="41" fillId="0" borderId="70" xfId="1" applyNumberFormat="1" applyFont="1" applyBorder="1" applyAlignment="1" applyProtection="1">
      <alignment horizontal="center" vertical="center"/>
      <protection locked="0"/>
    </xf>
    <xf numFmtId="167" fontId="41" fillId="0" borderId="2" xfId="6" applyNumberFormat="1" applyFont="1" applyBorder="1" applyAlignment="1" applyProtection="1">
      <alignment horizontal="center" vertical="center"/>
      <protection locked="0"/>
    </xf>
    <xf numFmtId="167" fontId="41" fillId="0" borderId="2" xfId="6" applyNumberFormat="1" applyFont="1" applyBorder="1" applyAlignment="1" applyProtection="1">
      <alignment horizontal="center" vertical="center" wrapText="1"/>
      <protection locked="0"/>
    </xf>
    <xf numFmtId="49" fontId="39" fillId="0" borderId="12" xfId="0" applyNumberFormat="1" applyFont="1" applyBorder="1" applyAlignment="1" applyProtection="1">
      <alignment horizontal="center" vertical="center"/>
    </xf>
    <xf numFmtId="0" fontId="39" fillId="0" borderId="0" xfId="0" applyFont="1" applyAlignment="1" applyProtection="1">
      <alignment horizontal="center" vertical="center"/>
    </xf>
    <xf numFmtId="0" fontId="39" fillId="0" borderId="0" xfId="0" applyFont="1" applyAlignment="1" applyProtection="1">
      <alignment vertical="center"/>
    </xf>
    <xf numFmtId="2" fontId="39" fillId="0" borderId="0" xfId="0" applyNumberFormat="1" applyFont="1" applyAlignment="1" applyProtection="1">
      <alignment horizontal="center" vertical="center"/>
    </xf>
    <xf numFmtId="0" fontId="41" fillId="0" borderId="0" xfId="0" applyFont="1" applyBorder="1" applyAlignment="1" applyProtection="1">
      <alignment horizontal="center" vertical="center"/>
    </xf>
    <xf numFmtId="0" fontId="41" fillId="0" borderId="0" xfId="0" applyFont="1" applyBorder="1" applyAlignment="1" applyProtection="1">
      <alignment vertical="center"/>
    </xf>
    <xf numFmtId="2" fontId="41" fillId="0" borderId="0" xfId="0" applyNumberFormat="1" applyFont="1" applyBorder="1" applyAlignment="1" applyProtection="1">
      <alignment horizontal="center" vertical="center"/>
    </xf>
    <xf numFmtId="165" fontId="41" fillId="0" borderId="0" xfId="0" applyNumberFormat="1" applyFont="1" applyBorder="1" applyAlignment="1" applyProtection="1">
      <alignment horizontal="center" vertical="center"/>
    </xf>
    <xf numFmtId="0" fontId="39" fillId="0" borderId="41" xfId="0" applyFont="1" applyBorder="1" applyAlignment="1" applyProtection="1">
      <alignment horizontal="center" vertical="center"/>
    </xf>
    <xf numFmtId="0" fontId="41" fillId="0" borderId="2" xfId="0" applyFont="1" applyBorder="1" applyAlignment="1" applyProtection="1">
      <alignment vertical="center" wrapText="1"/>
    </xf>
    <xf numFmtId="0" fontId="41" fillId="0" borderId="2" xfId="0" applyFont="1" applyBorder="1" applyAlignment="1" applyProtection="1">
      <alignment horizontal="center" vertical="center"/>
    </xf>
    <xf numFmtId="2" fontId="41" fillId="0" borderId="2" xfId="0" applyNumberFormat="1" applyFont="1" applyBorder="1" applyAlignment="1" applyProtection="1">
      <alignment horizontal="center" vertical="center"/>
    </xf>
    <xf numFmtId="165" fontId="41" fillId="0" borderId="39" xfId="0" applyNumberFormat="1" applyFont="1" applyBorder="1" applyAlignment="1" applyProtection="1">
      <alignment horizontal="center" vertical="center"/>
    </xf>
    <xf numFmtId="0" fontId="41" fillId="0" borderId="11" xfId="0" applyFont="1" applyBorder="1" applyAlignment="1" applyProtection="1">
      <alignment vertical="center" wrapText="1"/>
    </xf>
    <xf numFmtId="0" fontId="41" fillId="0" borderId="11" xfId="0" applyFont="1" applyBorder="1" applyAlignment="1" applyProtection="1">
      <alignment horizontal="center" vertical="center"/>
    </xf>
    <xf numFmtId="2" fontId="41" fillId="0" borderId="11" xfId="0" applyNumberFormat="1" applyFont="1" applyBorder="1" applyAlignment="1" applyProtection="1">
      <alignment horizontal="center" vertical="center"/>
    </xf>
    <xf numFmtId="165" fontId="41" fillId="0" borderId="57" xfId="0" applyNumberFormat="1" applyFont="1" applyBorder="1" applyAlignment="1" applyProtection="1">
      <alignment horizontal="center" vertical="center"/>
    </xf>
    <xf numFmtId="0" fontId="41" fillId="0" borderId="42" xfId="0" applyFont="1" applyFill="1" applyBorder="1" applyAlignment="1" applyProtection="1">
      <alignment horizontal="center" vertical="center" wrapText="1"/>
    </xf>
    <xf numFmtId="0" fontId="39" fillId="0" borderId="2" xfId="0" applyFont="1" applyBorder="1" applyAlignment="1" applyProtection="1">
      <alignment vertical="center" wrapText="1"/>
    </xf>
    <xf numFmtId="0" fontId="41" fillId="0" borderId="2" xfId="0" applyFont="1" applyBorder="1" applyAlignment="1" applyProtection="1">
      <alignment horizontal="center" vertical="center" wrapText="1"/>
    </xf>
    <xf numFmtId="2" fontId="41" fillId="0" borderId="2" xfId="0" applyNumberFormat="1" applyFont="1" applyBorder="1" applyAlignment="1" applyProtection="1">
      <alignment horizontal="center" vertical="center" wrapText="1"/>
    </xf>
    <xf numFmtId="165" fontId="41" fillId="0" borderId="2" xfId="1" applyNumberFormat="1" applyFont="1" applyBorder="1" applyAlignment="1" applyProtection="1">
      <alignment horizontal="center" vertical="center" wrapText="1"/>
    </xf>
    <xf numFmtId="165" fontId="41" fillId="0" borderId="39" xfId="0" applyNumberFormat="1" applyFont="1" applyBorder="1" applyAlignment="1" applyProtection="1">
      <alignment horizontal="center" vertical="center" wrapText="1"/>
    </xf>
    <xf numFmtId="0" fontId="41" fillId="0" borderId="38" xfId="0" applyFont="1" applyFill="1" applyBorder="1" applyAlignment="1" applyProtection="1">
      <alignment horizontal="center" vertical="center" wrapText="1"/>
    </xf>
    <xf numFmtId="49" fontId="42" fillId="0" borderId="20" xfId="0" applyNumberFormat="1" applyFont="1" applyBorder="1" applyAlignment="1" applyProtection="1">
      <alignment horizontal="center" vertical="center"/>
    </xf>
    <xf numFmtId="0" fontId="41" fillId="0" borderId="20" xfId="0" applyFont="1" applyFill="1" applyBorder="1" applyAlignment="1" applyProtection="1">
      <alignment horizontal="center" vertical="center" wrapText="1"/>
    </xf>
    <xf numFmtId="165" fontId="41" fillId="0" borderId="43" xfId="0" applyNumberFormat="1" applyFont="1" applyBorder="1" applyAlignment="1" applyProtection="1">
      <alignment horizontal="center" vertical="center" wrapText="1"/>
    </xf>
    <xf numFmtId="0" fontId="41" fillId="0" borderId="14" xfId="0" applyFont="1" applyBorder="1" applyAlignment="1" applyProtection="1">
      <alignment vertical="center" wrapText="1"/>
    </xf>
    <xf numFmtId="0" fontId="41" fillId="0" borderId="13" xfId="0" applyFont="1" applyBorder="1" applyAlignment="1" applyProtection="1">
      <alignment horizontal="center" vertical="center" wrapText="1"/>
    </xf>
    <xf numFmtId="2" fontId="41" fillId="0" borderId="14" xfId="0" applyNumberFormat="1" applyFont="1" applyBorder="1" applyAlignment="1" applyProtection="1">
      <alignment horizontal="center" vertical="center" wrapText="1"/>
    </xf>
    <xf numFmtId="49" fontId="40" fillId="9" borderId="6" xfId="0" applyNumberFormat="1" applyFont="1" applyFill="1" applyBorder="1" applyAlignment="1" applyProtection="1">
      <alignment horizontal="center" vertical="center"/>
    </xf>
    <xf numFmtId="0" fontId="40" fillId="9" borderId="45" xfId="0" applyFont="1" applyFill="1" applyBorder="1" applyAlignment="1" applyProtection="1">
      <alignment horizontal="left" vertical="center"/>
    </xf>
    <xf numFmtId="0" fontId="40" fillId="9" borderId="7" xfId="0" applyFont="1" applyFill="1" applyBorder="1" applyAlignment="1" applyProtection="1">
      <alignment horizontal="center" vertical="center"/>
    </xf>
    <xf numFmtId="2" fontId="40" fillId="9" borderId="7" xfId="0" applyNumberFormat="1" applyFont="1" applyFill="1" applyBorder="1" applyAlignment="1" applyProtection="1">
      <alignment horizontal="center" vertical="center"/>
    </xf>
    <xf numFmtId="44" fontId="40" fillId="9" borderId="7" xfId="1" applyNumberFormat="1" applyFont="1" applyFill="1" applyBorder="1" applyAlignment="1" applyProtection="1">
      <alignment horizontal="center" vertical="center"/>
    </xf>
    <xf numFmtId="165" fontId="40" fillId="9" borderId="8" xfId="1" applyNumberFormat="1" applyFont="1" applyFill="1" applyBorder="1" applyAlignment="1" applyProtection="1">
      <alignment horizontal="center" vertical="center"/>
    </xf>
    <xf numFmtId="0" fontId="41" fillId="0" borderId="7" xfId="0" applyFont="1" applyBorder="1" applyAlignment="1" applyProtection="1">
      <alignment horizontal="center" vertical="center"/>
    </xf>
    <xf numFmtId="49" fontId="40" fillId="0" borderId="52" xfId="0" applyNumberFormat="1" applyFont="1" applyBorder="1" applyAlignment="1" applyProtection="1">
      <alignment horizontal="center" vertical="center"/>
    </xf>
    <xf numFmtId="0" fontId="40" fillId="10" borderId="69" xfId="0" applyFont="1" applyFill="1" applyBorder="1" applyAlignment="1" applyProtection="1">
      <alignment horizontal="left" vertical="center" wrapText="1"/>
    </xf>
    <xf numFmtId="0" fontId="42" fillId="10" borderId="16" xfId="0" applyFont="1" applyFill="1" applyBorder="1" applyAlignment="1" applyProtection="1">
      <alignment horizontal="center" vertical="center"/>
    </xf>
    <xf numFmtId="2" fontId="42" fillId="10" borderId="16" xfId="0" applyNumberFormat="1" applyFont="1" applyFill="1" applyBorder="1" applyAlignment="1" applyProtection="1">
      <alignment horizontal="center" vertical="center"/>
    </xf>
    <xf numFmtId="44" fontId="42" fillId="10" borderId="16" xfId="0" applyNumberFormat="1" applyFont="1" applyFill="1" applyBorder="1" applyAlignment="1" applyProtection="1">
      <alignment horizontal="center" vertical="center"/>
    </xf>
    <xf numFmtId="44" fontId="40" fillId="10" borderId="19" xfId="0" applyNumberFormat="1" applyFont="1" applyFill="1" applyBorder="1" applyAlignment="1" applyProtection="1">
      <alignment horizontal="center" vertical="center"/>
    </xf>
    <xf numFmtId="0" fontId="41" fillId="0" borderId="51" xfId="0" applyFont="1" applyBorder="1" applyAlignment="1" applyProtection="1">
      <alignment horizontal="center" vertical="center"/>
    </xf>
    <xf numFmtId="49" fontId="42" fillId="0" borderId="20" xfId="6" applyNumberFormat="1" applyFont="1" applyBorder="1" applyAlignment="1" applyProtection="1">
      <alignment horizontal="center" vertical="center"/>
    </xf>
    <xf numFmtId="0" fontId="41" fillId="0" borderId="51" xfId="0" applyFont="1" applyFill="1" applyBorder="1" applyAlignment="1" applyProtection="1">
      <alignment horizontal="center" vertical="center" wrapText="1"/>
    </xf>
    <xf numFmtId="49" fontId="42" fillId="0" borderId="25" xfId="6" applyNumberFormat="1" applyFont="1" applyBorder="1" applyAlignment="1" applyProtection="1">
      <alignment horizontal="center" vertical="center"/>
    </xf>
    <xf numFmtId="165" fontId="41" fillId="0" borderId="57" xfId="1" applyNumberFormat="1" applyFont="1" applyBorder="1" applyAlignment="1" applyProtection="1">
      <alignment horizontal="center" vertical="center"/>
    </xf>
    <xf numFmtId="49" fontId="40" fillId="10" borderId="53" xfId="0" applyNumberFormat="1" applyFont="1" applyFill="1" applyBorder="1" applyAlignment="1" applyProtection="1">
      <alignment horizontal="center" vertical="center"/>
    </xf>
    <xf numFmtId="0" fontId="40" fillId="10" borderId="75" xfId="0" applyFont="1" applyFill="1" applyBorder="1" applyAlignment="1" applyProtection="1">
      <alignment horizontal="left" vertical="center"/>
    </xf>
    <xf numFmtId="0" fontId="40" fillId="10" borderId="27" xfId="0" applyFont="1" applyFill="1" applyBorder="1" applyAlignment="1" applyProtection="1">
      <alignment horizontal="center" vertical="center"/>
    </xf>
    <xf numFmtId="2" fontId="40" fillId="10" borderId="27" xfId="0" applyNumberFormat="1" applyFont="1" applyFill="1" applyBorder="1" applyAlignment="1" applyProtection="1">
      <alignment horizontal="center" vertical="center"/>
    </xf>
    <xf numFmtId="44" fontId="40" fillId="10" borderId="27" xfId="1" applyNumberFormat="1" applyFont="1" applyFill="1" applyBorder="1" applyAlignment="1" applyProtection="1">
      <alignment horizontal="center" vertical="center"/>
    </xf>
    <xf numFmtId="165" fontId="40" fillId="10" borderId="29" xfId="1" applyNumberFormat="1" applyFont="1" applyFill="1" applyBorder="1" applyAlignment="1" applyProtection="1">
      <alignment horizontal="center" vertical="center"/>
    </xf>
    <xf numFmtId="0" fontId="41" fillId="0" borderId="0" xfId="0" applyFont="1" applyBorder="1" applyAlignment="1" applyProtection="1">
      <alignment horizontal="center" vertical="center" wrapText="1"/>
    </xf>
    <xf numFmtId="0" fontId="41" fillId="0" borderId="0" xfId="0" applyFont="1" applyBorder="1" applyAlignment="1" applyProtection="1">
      <alignment vertical="center" wrapText="1"/>
    </xf>
    <xf numFmtId="2" fontId="41" fillId="0" borderId="0" xfId="0" applyNumberFormat="1" applyFont="1" applyBorder="1" applyAlignment="1" applyProtection="1">
      <alignment horizontal="center" vertical="center" wrapText="1"/>
    </xf>
    <xf numFmtId="165" fontId="41" fillId="0" borderId="0" xfId="1" applyNumberFormat="1" applyFont="1" applyBorder="1" applyAlignment="1" applyProtection="1">
      <alignment horizontal="center" vertical="center" wrapText="1"/>
    </xf>
    <xf numFmtId="49" fontId="40" fillId="0" borderId="41" xfId="0" applyNumberFormat="1" applyFont="1" applyBorder="1" applyAlignment="1" applyProtection="1">
      <alignment horizontal="center" vertical="center"/>
    </xf>
    <xf numFmtId="0" fontId="40" fillId="11" borderId="46" xfId="0" applyFont="1" applyFill="1" applyBorder="1" applyAlignment="1" applyProtection="1">
      <alignment horizontal="left" vertical="center"/>
    </xf>
    <xf numFmtId="0" fontId="42" fillId="11" borderId="40" xfId="0" applyFont="1" applyFill="1" applyBorder="1" applyAlignment="1" applyProtection="1">
      <alignment horizontal="center" vertical="center"/>
    </xf>
    <xf numFmtId="2" fontId="42" fillId="11" borderId="40" xfId="0" applyNumberFormat="1" applyFont="1" applyFill="1" applyBorder="1" applyAlignment="1" applyProtection="1">
      <alignment horizontal="center" vertical="center"/>
    </xf>
    <xf numFmtId="44" fontId="42" fillId="11" borderId="40" xfId="1" applyNumberFormat="1" applyFont="1" applyFill="1" applyBorder="1" applyAlignment="1" applyProtection="1">
      <alignment horizontal="center" vertical="center"/>
    </xf>
    <xf numFmtId="44" fontId="42" fillId="11" borderId="50" xfId="1" applyNumberFormat="1" applyFont="1" applyFill="1" applyBorder="1" applyAlignment="1" applyProtection="1">
      <alignment horizontal="center" vertical="center"/>
    </xf>
    <xf numFmtId="0" fontId="41" fillId="0" borderId="76" xfId="0" applyFont="1" applyFill="1" applyBorder="1" applyAlignment="1" applyProtection="1">
      <alignment horizontal="center" vertical="center" wrapText="1"/>
    </xf>
    <xf numFmtId="0" fontId="41" fillId="0" borderId="2" xfId="0" applyFont="1" applyFill="1" applyBorder="1" applyAlignment="1" applyProtection="1">
      <alignment vertical="center" wrapText="1"/>
    </xf>
    <xf numFmtId="2" fontId="41" fillId="0" borderId="2" xfId="0" applyNumberFormat="1" applyFont="1" applyFill="1" applyBorder="1" applyAlignment="1" applyProtection="1">
      <alignment horizontal="center" vertical="center" wrapText="1"/>
    </xf>
    <xf numFmtId="49" fontId="40" fillId="11" borderId="28" xfId="0" applyNumberFormat="1" applyFont="1" applyFill="1" applyBorder="1" applyAlignment="1" applyProtection="1">
      <alignment horizontal="center" vertical="center"/>
    </xf>
    <xf numFmtId="0" fontId="40" fillId="11" borderId="75" xfId="0" applyFont="1" applyFill="1" applyBorder="1" applyAlignment="1" applyProtection="1">
      <alignment horizontal="left" vertical="center"/>
    </xf>
    <xf numFmtId="0" fontId="40" fillId="11" borderId="27" xfId="0" applyFont="1" applyFill="1" applyBorder="1" applyAlignment="1" applyProtection="1">
      <alignment horizontal="center" vertical="center"/>
    </xf>
    <xf numFmtId="2" fontId="40" fillId="11" borderId="27" xfId="0" applyNumberFormat="1" applyFont="1" applyFill="1" applyBorder="1" applyAlignment="1" applyProtection="1">
      <alignment horizontal="center" vertical="center"/>
    </xf>
    <xf numFmtId="44" fontId="40" fillId="11" borderId="27" xfId="1" applyNumberFormat="1" applyFont="1" applyFill="1" applyBorder="1" applyAlignment="1" applyProtection="1">
      <alignment horizontal="center" vertical="center"/>
    </xf>
    <xf numFmtId="167" fontId="40" fillId="11" borderId="29" xfId="1" applyNumberFormat="1" applyFont="1" applyFill="1" applyBorder="1" applyAlignment="1" applyProtection="1">
      <alignment horizontal="center" vertical="center"/>
    </xf>
    <xf numFmtId="166" fontId="41" fillId="0" borderId="14" xfId="1" applyNumberFormat="1" applyFont="1" applyBorder="1" applyAlignment="1" applyProtection="1">
      <alignment horizontal="center" vertical="center" wrapText="1"/>
      <protection locked="0"/>
    </xf>
    <xf numFmtId="166" fontId="41" fillId="0" borderId="11" xfId="1" applyNumberFormat="1" applyFont="1" applyBorder="1" applyAlignment="1" applyProtection="1">
      <alignment horizontal="center" vertical="center"/>
      <protection locked="0"/>
    </xf>
    <xf numFmtId="167" fontId="41" fillId="0" borderId="2" xfId="0" applyNumberFormat="1" applyFont="1" applyBorder="1" applyAlignment="1" applyProtection="1">
      <alignment horizontal="center" vertical="center"/>
      <protection locked="0"/>
    </xf>
    <xf numFmtId="167" fontId="41" fillId="0" borderId="2"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2" borderId="0" xfId="0" applyFont="1" applyFill="1" applyBorder="1" applyAlignment="1" applyProtection="1">
      <alignment vertical="center"/>
    </xf>
    <xf numFmtId="0" fontId="39" fillId="0" borderId="37" xfId="0" applyFont="1" applyBorder="1" applyAlignment="1" applyProtection="1">
      <alignment horizontal="center" vertical="center"/>
    </xf>
    <xf numFmtId="0" fontId="40" fillId="6" borderId="6" xfId="0" applyFont="1" applyFill="1" applyBorder="1" applyAlignment="1" applyProtection="1">
      <alignment horizontal="left" vertical="center"/>
    </xf>
    <xf numFmtId="0" fontId="42" fillId="6" borderId="7" xfId="0" applyFont="1" applyFill="1" applyBorder="1" applyAlignment="1" applyProtection="1">
      <alignment horizontal="center" vertical="center"/>
    </xf>
    <xf numFmtId="2" fontId="42" fillId="6" borderId="7" xfId="0" applyNumberFormat="1" applyFont="1" applyFill="1" applyBorder="1" applyAlignment="1" applyProtection="1">
      <alignment horizontal="center" vertical="center"/>
    </xf>
    <xf numFmtId="44" fontId="42" fillId="6" borderId="7" xfId="0" applyNumberFormat="1" applyFont="1" applyFill="1" applyBorder="1" applyAlignment="1" applyProtection="1">
      <alignment horizontal="center" vertical="center"/>
    </xf>
    <xf numFmtId="44" fontId="42" fillId="6" borderId="8" xfId="0" applyNumberFormat="1" applyFont="1" applyFill="1" applyBorder="1" applyAlignment="1" applyProtection="1">
      <alignment horizontal="center" vertical="center"/>
    </xf>
    <xf numFmtId="0" fontId="4" fillId="0" borderId="0" xfId="0" applyFont="1" applyBorder="1" applyAlignment="1" applyProtection="1">
      <alignment vertical="center"/>
    </xf>
    <xf numFmtId="0" fontId="41" fillId="0" borderId="13" xfId="0" applyFont="1" applyBorder="1" applyAlignment="1" applyProtection="1">
      <alignment vertical="center" wrapText="1"/>
    </xf>
    <xf numFmtId="0" fontId="41" fillId="0" borderId="13" xfId="0" applyFont="1" applyBorder="1" applyAlignment="1" applyProtection="1">
      <alignment horizontal="center" vertical="center"/>
    </xf>
    <xf numFmtId="2" fontId="41" fillId="0" borderId="13" xfId="0" applyNumberFormat="1" applyFont="1" applyBorder="1" applyAlignment="1" applyProtection="1">
      <alignment horizontal="center" vertical="center"/>
    </xf>
    <xf numFmtId="165" fontId="41" fillId="0" borderId="49" xfId="0" applyNumberFormat="1" applyFont="1" applyBorder="1" applyAlignment="1" applyProtection="1">
      <alignment horizontal="center" vertical="center"/>
    </xf>
    <xf numFmtId="2" fontId="41" fillId="0" borderId="13" xfId="0" applyNumberFormat="1" applyFont="1" applyBorder="1" applyAlignment="1" applyProtection="1">
      <alignment horizontal="center" vertical="center" wrapText="1"/>
    </xf>
    <xf numFmtId="0" fontId="3" fillId="0" borderId="0" xfId="0" applyFont="1" applyFill="1" applyBorder="1" applyAlignment="1" applyProtection="1">
      <alignment vertical="center" wrapText="1"/>
    </xf>
    <xf numFmtId="0" fontId="41" fillId="0" borderId="17" xfId="0" applyFont="1" applyBorder="1" applyAlignment="1" applyProtection="1">
      <alignment vertical="center" wrapText="1"/>
    </xf>
    <xf numFmtId="0" fontId="41" fillId="0" borderId="17" xfId="0" applyFont="1" applyBorder="1" applyAlignment="1" applyProtection="1">
      <alignment horizontal="center" vertical="center" wrapText="1"/>
    </xf>
    <xf numFmtId="2" fontId="41" fillId="0" borderId="17" xfId="0" applyNumberFormat="1" applyFont="1" applyBorder="1" applyAlignment="1" applyProtection="1">
      <alignment horizontal="center" vertical="center"/>
    </xf>
    <xf numFmtId="0" fontId="3" fillId="0" borderId="0" xfId="0" applyFont="1" applyFill="1" applyBorder="1" applyAlignment="1" applyProtection="1">
      <alignment vertical="center"/>
    </xf>
    <xf numFmtId="49" fontId="40" fillId="7" borderId="6" xfId="0" applyNumberFormat="1" applyFont="1" applyFill="1" applyBorder="1" applyAlignment="1" applyProtection="1">
      <alignment horizontal="center" vertical="center"/>
    </xf>
    <xf numFmtId="0" fontId="40" fillId="7" borderId="7" xfId="0" applyFont="1" applyFill="1" applyBorder="1" applyAlignment="1" applyProtection="1">
      <alignment horizontal="left" vertical="center"/>
    </xf>
    <xf numFmtId="0" fontId="40" fillId="7" borderId="7" xfId="0" applyFont="1" applyFill="1" applyBorder="1" applyAlignment="1" applyProtection="1">
      <alignment horizontal="center" vertical="center"/>
    </xf>
    <xf numFmtId="2" fontId="40" fillId="7" borderId="7" xfId="0" applyNumberFormat="1" applyFont="1" applyFill="1" applyBorder="1" applyAlignment="1" applyProtection="1">
      <alignment horizontal="center" vertical="center"/>
    </xf>
    <xf numFmtId="44" fontId="40" fillId="7" borderId="7" xfId="1" applyNumberFormat="1" applyFont="1" applyFill="1" applyBorder="1" applyAlignment="1" applyProtection="1">
      <alignment horizontal="center" vertical="center"/>
    </xf>
    <xf numFmtId="44" fontId="40" fillId="7" borderId="8" xfId="0" applyNumberFormat="1" applyFont="1" applyFill="1" applyBorder="1" applyAlignment="1" applyProtection="1">
      <alignment horizontal="center" vertical="center"/>
    </xf>
    <xf numFmtId="0" fontId="41" fillId="0" borderId="54" xfId="0" applyFont="1" applyFill="1" applyBorder="1" applyAlignment="1" applyProtection="1">
      <alignment horizontal="center" vertical="center" wrapText="1"/>
    </xf>
    <xf numFmtId="0" fontId="39" fillId="0" borderId="72" xfId="0" applyFont="1" applyBorder="1" applyAlignment="1" applyProtection="1">
      <alignment vertical="center" wrapText="1"/>
    </xf>
    <xf numFmtId="0" fontId="41" fillId="0" borderId="47" xfId="0" applyFont="1" applyBorder="1" applyAlignment="1" applyProtection="1">
      <alignment horizontal="center" vertical="center" wrapText="1"/>
    </xf>
    <xf numFmtId="2" fontId="41" fillId="0" borderId="47" xfId="0" applyNumberFormat="1" applyFont="1" applyBorder="1" applyAlignment="1" applyProtection="1">
      <alignment horizontal="center" vertical="center" wrapText="1"/>
    </xf>
    <xf numFmtId="165" fontId="41" fillId="0" borderId="47" xfId="1" applyNumberFormat="1" applyFont="1" applyBorder="1" applyAlignment="1" applyProtection="1">
      <alignment horizontal="center" vertical="center" wrapText="1"/>
    </xf>
    <xf numFmtId="165" fontId="41" fillId="0" borderId="48" xfId="0" applyNumberFormat="1" applyFont="1" applyBorder="1" applyAlignment="1" applyProtection="1">
      <alignment horizontal="center" vertical="center" wrapText="1"/>
    </xf>
    <xf numFmtId="0" fontId="3" fillId="0" borderId="0" xfId="0" applyFont="1" applyBorder="1" applyAlignment="1" applyProtection="1">
      <alignment vertical="center" wrapText="1"/>
    </xf>
    <xf numFmtId="0" fontId="39" fillId="0" borderId="73" xfId="0" applyFont="1" applyBorder="1" applyAlignment="1" applyProtection="1">
      <alignment vertical="center" wrapText="1"/>
    </xf>
    <xf numFmtId="0" fontId="41" fillId="0" borderId="44" xfId="0" applyFont="1" applyFill="1" applyBorder="1" applyAlignment="1" applyProtection="1">
      <alignment horizontal="center" vertical="center" wrapText="1"/>
    </xf>
    <xf numFmtId="49" fontId="42" fillId="0" borderId="53" xfId="0" applyNumberFormat="1" applyFont="1" applyBorder="1" applyAlignment="1" applyProtection="1">
      <alignment horizontal="center" vertical="center"/>
    </xf>
    <xf numFmtId="0" fontId="41" fillId="0" borderId="74" xfId="0" applyFont="1" applyBorder="1" applyAlignment="1" applyProtection="1">
      <alignment vertical="center" wrapText="1"/>
    </xf>
    <xf numFmtId="0" fontId="41" fillId="0" borderId="74" xfId="0" applyFont="1" applyBorder="1" applyAlignment="1" applyProtection="1">
      <alignment horizontal="center" vertical="center" wrapText="1"/>
    </xf>
    <xf numFmtId="2" fontId="41" fillId="0" borderId="74" xfId="0" applyNumberFormat="1" applyFont="1" applyBorder="1" applyAlignment="1" applyProtection="1">
      <alignment horizontal="center" vertical="center" wrapText="1"/>
    </xf>
    <xf numFmtId="0" fontId="41" fillId="0" borderId="42" xfId="0" applyFont="1" applyBorder="1" applyAlignment="1" applyProtection="1">
      <alignment horizontal="center" vertical="center"/>
    </xf>
    <xf numFmtId="0" fontId="39" fillId="0" borderId="47" xfId="0" applyFont="1" applyBorder="1" applyAlignment="1" applyProtection="1">
      <alignment vertical="center" wrapText="1"/>
    </xf>
    <xf numFmtId="0" fontId="41" fillId="0" borderId="47" xfId="0" applyFont="1" applyBorder="1" applyAlignment="1" applyProtection="1">
      <alignment horizontal="center" vertical="center"/>
    </xf>
    <xf numFmtId="2" fontId="41" fillId="0" borderId="47" xfId="0" applyNumberFormat="1" applyFont="1" applyBorder="1" applyAlignment="1" applyProtection="1">
      <alignment horizontal="center" vertical="center"/>
    </xf>
    <xf numFmtId="166" fontId="41" fillId="0" borderId="47" xfId="1" applyNumberFormat="1" applyFont="1" applyBorder="1" applyAlignment="1" applyProtection="1">
      <alignment horizontal="center" vertical="center"/>
    </xf>
    <xf numFmtId="165" fontId="41" fillId="0" borderId="48" xfId="1" applyNumberFormat="1" applyFont="1" applyBorder="1" applyAlignment="1" applyProtection="1">
      <alignment horizontal="center" vertical="center"/>
    </xf>
    <xf numFmtId="0" fontId="41" fillId="0" borderId="11" xfId="0" applyFont="1" applyBorder="1" applyAlignment="1" applyProtection="1">
      <alignment horizontal="center" vertical="center" wrapText="1"/>
    </xf>
    <xf numFmtId="2" fontId="41" fillId="0" borderId="11" xfId="0" applyNumberFormat="1" applyFont="1" applyBorder="1" applyAlignment="1" applyProtection="1">
      <alignment horizontal="center" vertical="center" wrapText="1"/>
    </xf>
    <xf numFmtId="0" fontId="39" fillId="0" borderId="0" xfId="0" applyFont="1" applyBorder="1" applyAlignment="1" applyProtection="1">
      <alignment horizontal="center" vertical="center" wrapText="1"/>
    </xf>
    <xf numFmtId="0" fontId="39" fillId="0" borderId="0" xfId="0" applyFont="1" applyFill="1" applyBorder="1" applyAlignment="1" applyProtection="1">
      <alignment horizontal="left" vertical="center" wrapText="1"/>
    </xf>
    <xf numFmtId="2" fontId="39" fillId="0" borderId="0" xfId="0" applyNumberFormat="1" applyFont="1" applyBorder="1" applyAlignment="1" applyProtection="1">
      <alignment horizontal="center" vertical="center" wrapText="1"/>
    </xf>
    <xf numFmtId="165" fontId="39" fillId="0" borderId="0" xfId="0" applyNumberFormat="1" applyFont="1" applyBorder="1" applyAlignment="1" applyProtection="1">
      <alignment horizontal="center" vertical="center" wrapText="1"/>
    </xf>
    <xf numFmtId="0" fontId="41" fillId="0" borderId="55" xfId="0" applyFont="1" applyFill="1" applyBorder="1" applyAlignment="1" applyProtection="1">
      <alignment horizontal="center" vertical="center" wrapText="1"/>
    </xf>
    <xf numFmtId="0" fontId="42" fillId="0" borderId="47" xfId="0" applyFont="1" applyBorder="1" applyAlignment="1" applyProtection="1">
      <alignment vertical="center" wrapText="1"/>
    </xf>
    <xf numFmtId="0" fontId="42" fillId="0" borderId="2" xfId="0" applyFont="1" applyBorder="1" applyAlignment="1" applyProtection="1">
      <alignment vertical="center" wrapText="1"/>
    </xf>
    <xf numFmtId="0" fontId="42" fillId="0" borderId="2" xfId="0" applyFont="1" applyBorder="1" applyAlignment="1" applyProtection="1">
      <alignment horizontal="center" vertical="center" wrapText="1"/>
    </xf>
    <xf numFmtId="2" fontId="42" fillId="0" borderId="2" xfId="0" applyNumberFormat="1" applyFont="1" applyBorder="1" applyAlignment="1" applyProtection="1">
      <alignment horizontal="center" vertical="center"/>
    </xf>
    <xf numFmtId="1" fontId="41" fillId="0" borderId="11" xfId="0" applyNumberFormat="1" applyFont="1" applyBorder="1" applyAlignment="1" applyProtection="1">
      <alignment vertical="center" wrapText="1"/>
    </xf>
    <xf numFmtId="166" fontId="41" fillId="0" borderId="74" xfId="1" applyNumberFormat="1" applyFont="1" applyBorder="1" applyAlignment="1" applyProtection="1">
      <alignment horizontal="center" vertical="center" wrapText="1"/>
      <protection locked="0"/>
    </xf>
    <xf numFmtId="0" fontId="40" fillId="36" borderId="6" xfId="0" applyFont="1" applyFill="1" applyBorder="1" applyAlignment="1" applyProtection="1">
      <alignment horizontal="left" vertical="center"/>
    </xf>
    <xf numFmtId="0" fontId="42" fillId="36" borderId="7" xfId="0" applyFont="1" applyFill="1" applyBorder="1" applyAlignment="1" applyProtection="1">
      <alignment horizontal="center" vertical="center"/>
    </xf>
    <xf numFmtId="2" fontId="42" fillId="36" borderId="7" xfId="0" applyNumberFormat="1" applyFont="1" applyFill="1" applyBorder="1" applyAlignment="1" applyProtection="1">
      <alignment horizontal="center" vertical="center"/>
    </xf>
    <xf numFmtId="44" fontId="42" fillId="36" borderId="7" xfId="0" applyNumberFormat="1" applyFont="1" applyFill="1" applyBorder="1" applyAlignment="1" applyProtection="1">
      <alignment horizontal="center" vertical="center"/>
    </xf>
    <xf numFmtId="44" fontId="42" fillId="36" borderId="8" xfId="0" applyNumberFormat="1" applyFont="1" applyFill="1" applyBorder="1" applyAlignment="1" applyProtection="1">
      <alignment horizontal="center" vertical="center"/>
    </xf>
    <xf numFmtId="49" fontId="40" fillId="36" borderId="6" xfId="0" applyNumberFormat="1" applyFont="1" applyFill="1" applyBorder="1" applyAlignment="1" applyProtection="1">
      <alignment horizontal="center" vertical="center"/>
    </xf>
    <xf numFmtId="0" fontId="40" fillId="36" borderId="7" xfId="0" applyFont="1" applyFill="1" applyBorder="1" applyAlignment="1" applyProtection="1">
      <alignment horizontal="left" vertical="center"/>
    </xf>
    <xf numFmtId="0" fontId="40" fillId="36" borderId="7" xfId="0" applyFont="1" applyFill="1" applyBorder="1" applyAlignment="1" applyProtection="1">
      <alignment horizontal="center" vertical="center"/>
    </xf>
    <xf numFmtId="2" fontId="40" fillId="36" borderId="7" xfId="0" applyNumberFormat="1" applyFont="1" applyFill="1" applyBorder="1" applyAlignment="1" applyProtection="1">
      <alignment horizontal="center" vertical="center"/>
    </xf>
    <xf numFmtId="44" fontId="40" fillId="36" borderId="7" xfId="1" applyNumberFormat="1" applyFont="1" applyFill="1" applyBorder="1" applyAlignment="1" applyProtection="1">
      <alignment horizontal="center" vertical="center"/>
    </xf>
    <xf numFmtId="44" fontId="40" fillId="36" borderId="8" xfId="0" applyNumberFormat="1" applyFont="1" applyFill="1" applyBorder="1" applyAlignment="1" applyProtection="1">
      <alignment horizontal="center" vertical="center"/>
    </xf>
    <xf numFmtId="0" fontId="40" fillId="9" borderId="46" xfId="0" applyFont="1" applyFill="1" applyBorder="1" applyAlignment="1" applyProtection="1">
      <alignment horizontal="left" vertical="center"/>
    </xf>
    <xf numFmtId="0" fontId="42" fillId="9" borderId="40" xfId="0" applyFont="1" applyFill="1" applyBorder="1" applyAlignment="1" applyProtection="1">
      <alignment horizontal="center" vertical="center"/>
    </xf>
    <xf numFmtId="2" fontId="42" fillId="9" borderId="40" xfId="0" applyNumberFormat="1" applyFont="1" applyFill="1" applyBorder="1" applyAlignment="1" applyProtection="1">
      <alignment horizontal="center" vertical="center"/>
    </xf>
    <xf numFmtId="44" fontId="42" fillId="9" borderId="40" xfId="1" applyNumberFormat="1" applyFont="1" applyFill="1" applyBorder="1" applyAlignment="1" applyProtection="1">
      <alignment horizontal="center" vertical="center"/>
    </xf>
    <xf numFmtId="44" fontId="42" fillId="9" borderId="50" xfId="1" applyNumberFormat="1" applyFont="1" applyFill="1" applyBorder="1" applyAlignment="1" applyProtection="1">
      <alignment horizontal="center" vertical="center"/>
    </xf>
    <xf numFmtId="44" fontId="40" fillId="9" borderId="7" xfId="1" applyNumberFormat="1" applyFont="1" applyFill="1" applyBorder="1" applyAlignment="1" applyProtection="1">
      <alignment horizontal="right" vertical="center"/>
    </xf>
    <xf numFmtId="44" fontId="40" fillId="9" borderId="8" xfId="1" applyNumberFormat="1" applyFont="1" applyFill="1" applyBorder="1" applyAlignment="1" applyProtection="1">
      <alignment horizontal="right" vertical="center"/>
    </xf>
    <xf numFmtId="49" fontId="42" fillId="0" borderId="46" xfId="0" applyNumberFormat="1" applyFont="1" applyBorder="1" applyAlignment="1" applyProtection="1">
      <alignment horizontal="center" vertical="center"/>
    </xf>
    <xf numFmtId="0" fontId="40" fillId="10" borderId="46" xfId="0" applyFont="1" applyFill="1" applyBorder="1" applyAlignment="1" applyProtection="1">
      <alignment horizontal="left" vertical="center" wrapText="1"/>
    </xf>
    <xf numFmtId="0" fontId="42" fillId="10" borderId="40" xfId="0" applyFont="1" applyFill="1" applyBorder="1" applyAlignment="1" applyProtection="1">
      <alignment horizontal="center" vertical="center"/>
    </xf>
    <xf numFmtId="2" fontId="42" fillId="10" borderId="40" xfId="0" applyNumberFormat="1" applyFont="1" applyFill="1" applyBorder="1" applyAlignment="1" applyProtection="1">
      <alignment horizontal="center" vertical="center"/>
    </xf>
    <xf numFmtId="44" fontId="42" fillId="10" borderId="40" xfId="0" applyNumberFormat="1" applyFont="1" applyFill="1" applyBorder="1" applyAlignment="1" applyProtection="1">
      <alignment horizontal="right" vertical="center"/>
    </xf>
    <xf numFmtId="44" fontId="40" fillId="10" borderId="50" xfId="0" applyNumberFormat="1" applyFont="1" applyFill="1" applyBorder="1" applyAlignment="1" applyProtection="1">
      <alignment horizontal="right" vertical="center"/>
    </xf>
    <xf numFmtId="0" fontId="41" fillId="0" borderId="70" xfId="0" applyFont="1" applyBorder="1" applyAlignment="1" applyProtection="1">
      <alignment vertical="center" wrapText="1"/>
    </xf>
    <xf numFmtId="0" fontId="41" fillId="0" borderId="70" xfId="0" applyFont="1" applyBorder="1" applyAlignment="1" applyProtection="1">
      <alignment horizontal="center" vertical="center" wrapText="1"/>
    </xf>
    <xf numFmtId="2" fontId="41" fillId="0" borderId="70" xfId="0" applyNumberFormat="1" applyFont="1" applyBorder="1" applyAlignment="1" applyProtection="1">
      <alignment horizontal="center" vertical="center" wrapText="1"/>
    </xf>
    <xf numFmtId="49" fontId="40" fillId="8" borderId="0" xfId="0" applyNumberFormat="1" applyFont="1" applyFill="1" applyAlignment="1" applyProtection="1">
      <alignment horizontal="center" vertical="center"/>
    </xf>
    <xf numFmtId="0" fontId="40" fillId="8" borderId="0" xfId="0" applyFont="1" applyFill="1" applyAlignment="1" applyProtection="1">
      <alignment horizontal="left" vertical="center"/>
    </xf>
    <xf numFmtId="0" fontId="40" fillId="8" borderId="0" xfId="0" applyFont="1" applyFill="1" applyAlignment="1" applyProtection="1">
      <alignment horizontal="center" vertical="center"/>
    </xf>
    <xf numFmtId="2" fontId="40" fillId="8" borderId="0" xfId="0" applyNumberFormat="1" applyFont="1" applyFill="1" applyAlignment="1" applyProtection="1">
      <alignment horizontal="center" vertical="center"/>
    </xf>
    <xf numFmtId="44" fontId="40" fillId="8" borderId="0" xfId="1" applyNumberFormat="1" applyFont="1" applyFill="1" applyBorder="1" applyAlignment="1" applyProtection="1">
      <alignment horizontal="center" vertical="center"/>
    </xf>
    <xf numFmtId="0" fontId="41" fillId="0" borderId="9" xfId="0" applyFont="1" applyFill="1" applyBorder="1" applyAlignment="1" applyProtection="1">
      <alignment horizontal="center" vertical="center" wrapText="1"/>
    </xf>
    <xf numFmtId="165" fontId="41" fillId="0" borderId="2" xfId="0" applyNumberFormat="1" applyFont="1" applyBorder="1" applyAlignment="1" applyProtection="1">
      <alignment horizontal="center" vertical="center" wrapText="1"/>
    </xf>
    <xf numFmtId="167" fontId="41" fillId="0" borderId="2" xfId="1" applyNumberFormat="1" applyFont="1" applyBorder="1" applyAlignment="1" applyProtection="1">
      <alignment horizontal="center" vertical="center"/>
    </xf>
    <xf numFmtId="1" fontId="41" fillId="0" borderId="2" xfId="0" applyNumberFormat="1" applyFont="1" applyBorder="1" applyAlignment="1" applyProtection="1">
      <alignment vertical="center" wrapText="1"/>
    </xf>
    <xf numFmtId="166" fontId="41" fillId="0" borderId="70" xfId="1" applyNumberFormat="1" applyFont="1" applyBorder="1" applyAlignment="1" applyProtection="1">
      <alignment horizontal="center" vertical="center" wrapText="1"/>
      <protection locked="0"/>
    </xf>
    <xf numFmtId="0" fontId="3" fillId="0" borderId="0" xfId="0" applyFont="1" applyBorder="1" applyAlignment="1" applyProtection="1">
      <alignment horizontal="center"/>
    </xf>
    <xf numFmtId="0" fontId="39" fillId="0" borderId="0" xfId="0" applyFont="1" applyProtection="1"/>
    <xf numFmtId="0" fontId="3" fillId="0" borderId="0" xfId="0" applyFont="1" applyBorder="1" applyProtection="1"/>
    <xf numFmtId="0" fontId="41" fillId="0" borderId="0" xfId="0" applyFont="1" applyBorder="1" applyProtection="1"/>
    <xf numFmtId="0" fontId="41" fillId="0" borderId="13" xfId="0" applyFont="1" applyBorder="1" applyAlignment="1" applyProtection="1">
      <alignment vertical="top" wrapText="1"/>
    </xf>
    <xf numFmtId="0" fontId="3" fillId="0" borderId="0" xfId="0" applyFont="1" applyBorder="1" applyAlignment="1" applyProtection="1">
      <alignment vertical="top"/>
    </xf>
    <xf numFmtId="0" fontId="3" fillId="0" borderId="0" xfId="0" applyFont="1" applyFill="1" applyBorder="1" applyAlignment="1" applyProtection="1">
      <alignment wrapText="1"/>
    </xf>
    <xf numFmtId="0" fontId="41" fillId="0" borderId="17" xfId="0" applyFont="1" applyBorder="1" applyAlignment="1" applyProtection="1">
      <alignment vertical="top" wrapText="1"/>
    </xf>
    <xf numFmtId="0" fontId="3" fillId="0" borderId="0" xfId="0" applyFont="1" applyFill="1" applyBorder="1" applyProtection="1"/>
    <xf numFmtId="0" fontId="39" fillId="0" borderId="47" xfId="0" applyFont="1" applyBorder="1" applyAlignment="1" applyProtection="1">
      <alignment vertical="top" wrapText="1"/>
    </xf>
    <xf numFmtId="0" fontId="3" fillId="0" borderId="0" xfId="0" applyFont="1" applyBorder="1" applyAlignment="1" applyProtection="1">
      <alignment wrapText="1"/>
    </xf>
    <xf numFmtId="0" fontId="39" fillId="0" borderId="2" xfId="0" applyFont="1" applyBorder="1" applyAlignment="1" applyProtection="1">
      <alignment vertical="top" wrapText="1"/>
    </xf>
    <xf numFmtId="0" fontId="41" fillId="0" borderId="2" xfId="0" applyFont="1" applyBorder="1" applyAlignment="1" applyProtection="1">
      <alignment vertical="top" wrapText="1"/>
    </xf>
    <xf numFmtId="49" fontId="42" fillId="0" borderId="68" xfId="0" applyNumberFormat="1" applyFont="1" applyBorder="1" applyAlignment="1" applyProtection="1">
      <alignment horizontal="center" vertical="center"/>
    </xf>
    <xf numFmtId="0" fontId="41" fillId="0" borderId="70" xfId="0" applyFont="1" applyBorder="1" applyAlignment="1" applyProtection="1">
      <alignment vertical="top" wrapText="1"/>
    </xf>
    <xf numFmtId="165" fontId="41" fillId="0" borderId="71" xfId="0" applyNumberFormat="1" applyFont="1" applyBorder="1" applyAlignment="1" applyProtection="1">
      <alignment horizontal="center" vertical="center" wrapText="1"/>
    </xf>
    <xf numFmtId="0" fontId="41" fillId="0" borderId="11" xfId="0" applyFont="1" applyBorder="1" applyAlignment="1" applyProtection="1">
      <alignment vertical="top" wrapText="1"/>
    </xf>
    <xf numFmtId="49" fontId="40" fillId="10" borderId="6" xfId="0" applyNumberFormat="1" applyFont="1" applyFill="1" applyBorder="1" applyAlignment="1" applyProtection="1">
      <alignment horizontal="center" vertical="center"/>
    </xf>
    <xf numFmtId="0" fontId="39" fillId="0" borderId="9" xfId="0" applyFont="1" applyBorder="1" applyAlignment="1" applyProtection="1">
      <alignment vertical="top" wrapText="1"/>
    </xf>
    <xf numFmtId="0" fontId="41" fillId="0" borderId="9" xfId="0" applyFont="1" applyBorder="1" applyAlignment="1" applyProtection="1">
      <alignment horizontal="center" vertical="center" wrapText="1"/>
    </xf>
    <xf numFmtId="2" fontId="41" fillId="0" borderId="9" xfId="0" applyNumberFormat="1" applyFont="1" applyBorder="1" applyAlignment="1" applyProtection="1">
      <alignment horizontal="center" vertical="center" wrapText="1"/>
    </xf>
    <xf numFmtId="0" fontId="42" fillId="0" borderId="2" xfId="7" applyFont="1" applyBorder="1" applyAlignment="1" applyProtection="1">
      <alignment horizontal="left" vertical="center" wrapText="1"/>
    </xf>
    <xf numFmtId="0" fontId="42" fillId="0" borderId="2" xfId="0" applyFont="1" applyBorder="1" applyAlignment="1" applyProtection="1">
      <alignment vertical="top" wrapText="1"/>
    </xf>
    <xf numFmtId="0" fontId="12" fillId="0" borderId="0" xfId="237" applyFont="1" applyFill="1" applyBorder="1" applyAlignment="1" applyProtection="1">
      <alignment wrapText="1"/>
    </xf>
    <xf numFmtId="0" fontId="41" fillId="0" borderId="2" xfId="0" applyFont="1" applyFill="1" applyBorder="1" applyAlignment="1" applyProtection="1">
      <alignment vertical="top" wrapText="1"/>
    </xf>
    <xf numFmtId="1" fontId="41" fillId="0" borderId="11" xfId="0" applyNumberFormat="1" applyFont="1" applyBorder="1" applyAlignment="1" applyProtection="1">
      <alignment vertical="top" wrapText="1"/>
    </xf>
    <xf numFmtId="167" fontId="41" fillId="0" borderId="57" xfId="1" applyNumberFormat="1" applyFont="1" applyBorder="1" applyAlignment="1" applyProtection="1">
      <alignment horizontal="center" vertical="center"/>
    </xf>
    <xf numFmtId="44" fontId="40" fillId="11" borderId="27" xfId="1" applyNumberFormat="1" applyFont="1" applyFill="1" applyBorder="1" applyAlignment="1" applyProtection="1">
      <alignment horizontal="right" vertical="center"/>
    </xf>
    <xf numFmtId="167" fontId="40" fillId="11" borderId="29" xfId="1" applyNumberFormat="1" applyFont="1" applyFill="1" applyBorder="1" applyAlignment="1" applyProtection="1">
      <alignment horizontal="right" vertical="center"/>
    </xf>
    <xf numFmtId="49" fontId="39" fillId="0" borderId="12" xfId="2" applyNumberFormat="1" applyFont="1" applyBorder="1" applyAlignment="1" applyProtection="1">
      <alignment horizontal="center" vertical="center"/>
    </xf>
    <xf numFmtId="0" fontId="3" fillId="0" borderId="0" xfId="2" applyFont="1" applyAlignment="1" applyProtection="1">
      <alignment horizontal="center" vertical="center"/>
    </xf>
    <xf numFmtId="0" fontId="39" fillId="0" borderId="0" xfId="2" applyFont="1" applyAlignment="1" applyProtection="1">
      <alignment horizontal="center" vertical="center"/>
    </xf>
    <xf numFmtId="0" fontId="39" fillId="0" borderId="0" xfId="2" applyFont="1" applyAlignment="1" applyProtection="1">
      <alignment vertical="center"/>
    </xf>
    <xf numFmtId="2" fontId="39" fillId="0" borderId="0" xfId="2" applyNumberFormat="1" applyFont="1" applyAlignment="1" applyProtection="1">
      <alignment horizontal="center" vertical="center"/>
    </xf>
    <xf numFmtId="0" fontId="41" fillId="0" borderId="0" xfId="2" applyFont="1" applyAlignment="1" applyProtection="1">
      <alignment horizontal="center" vertical="center"/>
    </xf>
    <xf numFmtId="0" fontId="3" fillId="0" borderId="0" xfId="2" applyFont="1" applyAlignment="1" applyProtection="1">
      <alignment vertical="center"/>
    </xf>
    <xf numFmtId="0" fontId="3" fillId="2" borderId="0" xfId="2" applyFont="1" applyFill="1" applyBorder="1" applyAlignment="1" applyProtection="1">
      <alignment vertical="center"/>
    </xf>
    <xf numFmtId="0" fontId="3" fillId="2" borderId="0" xfId="2" applyFont="1" applyFill="1" applyAlignment="1" applyProtection="1">
      <alignment vertical="center"/>
    </xf>
    <xf numFmtId="0" fontId="41" fillId="0" borderId="0" xfId="2" applyFont="1" applyAlignment="1" applyProtection="1">
      <alignment vertical="center"/>
    </xf>
    <xf numFmtId="2" fontId="41" fillId="0" borderId="0" xfId="2" applyNumberFormat="1" applyFont="1" applyAlignment="1" applyProtection="1">
      <alignment horizontal="center" vertical="center"/>
    </xf>
    <xf numFmtId="165" fontId="41" fillId="0" borderId="0" xfId="2" applyNumberFormat="1" applyFont="1" applyAlignment="1" applyProtection="1">
      <alignment horizontal="center" vertical="center"/>
    </xf>
    <xf numFmtId="0" fontId="39" fillId="0" borderId="37" xfId="2" applyFont="1" applyBorder="1" applyAlignment="1" applyProtection="1">
      <alignment horizontal="center" vertical="center"/>
    </xf>
    <xf numFmtId="0" fontId="4" fillId="0" borderId="0" xfId="2" applyFont="1" applyAlignment="1" applyProtection="1">
      <alignment vertical="center"/>
    </xf>
    <xf numFmtId="0" fontId="41" fillId="0" borderId="14" xfId="2" applyFont="1" applyBorder="1" applyAlignment="1" applyProtection="1">
      <alignment vertical="center" wrapText="1"/>
    </xf>
    <xf numFmtId="0" fontId="41" fillId="0" borderId="14" xfId="2" applyFont="1" applyBorder="1" applyAlignment="1" applyProtection="1">
      <alignment horizontal="center" vertical="center"/>
    </xf>
    <xf numFmtId="2" fontId="41" fillId="0" borderId="14" xfId="2" applyNumberFormat="1" applyFont="1" applyBorder="1" applyAlignment="1" applyProtection="1">
      <alignment horizontal="center" vertical="center"/>
    </xf>
    <xf numFmtId="165" fontId="41" fillId="0" borderId="78" xfId="2" applyNumberFormat="1" applyFont="1" applyBorder="1" applyAlignment="1" applyProtection="1">
      <alignment horizontal="center" vertical="center"/>
    </xf>
    <xf numFmtId="0" fontId="41" fillId="0" borderId="2" xfId="2" applyFont="1" applyBorder="1" applyAlignment="1" applyProtection="1">
      <alignment vertical="center" wrapText="1"/>
    </xf>
    <xf numFmtId="0" fontId="41" fillId="0" borderId="2" xfId="2" applyFont="1" applyBorder="1" applyAlignment="1" applyProtection="1">
      <alignment horizontal="center" vertical="center"/>
    </xf>
    <xf numFmtId="2" fontId="41" fillId="0" borderId="2" xfId="2" applyNumberFormat="1" applyFont="1" applyBorder="1" applyAlignment="1" applyProtection="1">
      <alignment horizontal="center" vertical="center"/>
    </xf>
    <xf numFmtId="165" fontId="41" fillId="0" borderId="2" xfId="2" applyNumberFormat="1" applyFont="1" applyBorder="1" applyAlignment="1" applyProtection="1">
      <alignment horizontal="center" vertical="center"/>
    </xf>
    <xf numFmtId="0" fontId="41" fillId="0" borderId="2" xfId="2" applyFont="1" applyBorder="1" applyAlignment="1" applyProtection="1">
      <alignment horizontal="center" vertical="center" wrapText="1"/>
    </xf>
    <xf numFmtId="2" fontId="41" fillId="0" borderId="2" xfId="2" applyNumberFormat="1" applyFont="1" applyBorder="1" applyAlignment="1" applyProtection="1">
      <alignment horizontal="center" vertical="center" wrapText="1"/>
    </xf>
    <xf numFmtId="0" fontId="3" fillId="0" borderId="0" xfId="2" applyFont="1" applyAlignment="1" applyProtection="1">
      <alignment vertical="center" wrapText="1"/>
    </xf>
    <xf numFmtId="0" fontId="41" fillId="0" borderId="74" xfId="2" applyFont="1" applyBorder="1" applyAlignment="1" applyProtection="1">
      <alignment vertical="center" wrapText="1"/>
    </xf>
    <xf numFmtId="0" fontId="41" fillId="0" borderId="74" xfId="2" applyFont="1" applyBorder="1" applyAlignment="1" applyProtection="1">
      <alignment horizontal="center" vertical="center" wrapText="1"/>
    </xf>
    <xf numFmtId="2" fontId="41" fillId="0" borderId="74" xfId="2" applyNumberFormat="1" applyFont="1" applyBorder="1" applyAlignment="1" applyProtection="1">
      <alignment horizontal="center" vertical="center"/>
    </xf>
    <xf numFmtId="165" fontId="41" fillId="0" borderId="79" xfId="2" applyNumberFormat="1" applyFont="1" applyBorder="1" applyAlignment="1" applyProtection="1">
      <alignment horizontal="center" vertical="center"/>
    </xf>
    <xf numFmtId="0" fontId="41" fillId="0" borderId="42" xfId="2" applyFont="1" applyBorder="1" applyAlignment="1" applyProtection="1">
      <alignment horizontal="center" vertical="center" wrapText="1"/>
    </xf>
    <xf numFmtId="0" fontId="39" fillId="0" borderId="47" xfId="2" applyFont="1" applyBorder="1" applyAlignment="1" applyProtection="1">
      <alignment vertical="center" wrapText="1"/>
    </xf>
    <xf numFmtId="0" fontId="41" fillId="0" borderId="47" xfId="2" applyFont="1" applyBorder="1" applyAlignment="1" applyProtection="1">
      <alignment horizontal="center" vertical="center" wrapText="1"/>
    </xf>
    <xf numFmtId="2" fontId="41" fillId="0" borderId="47" xfId="2" applyNumberFormat="1" applyFont="1" applyBorder="1" applyAlignment="1" applyProtection="1">
      <alignment horizontal="center" vertical="center" wrapText="1"/>
    </xf>
    <xf numFmtId="165" fontId="41" fillId="0" borderId="48" xfId="2" applyNumberFormat="1" applyFont="1" applyBorder="1" applyAlignment="1" applyProtection="1">
      <alignment horizontal="center" vertical="center" wrapText="1"/>
    </xf>
    <xf numFmtId="0" fontId="41" fillId="0" borderId="38" xfId="2" applyFont="1" applyBorder="1" applyAlignment="1" applyProtection="1">
      <alignment horizontal="center" vertical="center" wrapText="1"/>
    </xf>
    <xf numFmtId="0" fontId="39" fillId="0" borderId="2" xfId="2" applyFont="1" applyBorder="1" applyAlignment="1" applyProtection="1">
      <alignment vertical="center" wrapText="1"/>
    </xf>
    <xf numFmtId="165" fontId="41" fillId="0" borderId="39" xfId="2" applyNumberFormat="1" applyFont="1" applyBorder="1" applyAlignment="1" applyProtection="1">
      <alignment horizontal="center" vertical="center" wrapText="1"/>
    </xf>
    <xf numFmtId="0" fontId="41" fillId="0" borderId="44" xfId="2" applyFont="1" applyBorder="1" applyAlignment="1" applyProtection="1">
      <alignment horizontal="center" vertical="center" wrapText="1"/>
    </xf>
    <xf numFmtId="0" fontId="41" fillId="0" borderId="70" xfId="2" applyFont="1" applyBorder="1" applyAlignment="1" applyProtection="1">
      <alignment vertical="center" wrapText="1"/>
    </xf>
    <xf numFmtId="0" fontId="41" fillId="0" borderId="70" xfId="2" applyFont="1" applyBorder="1" applyAlignment="1" applyProtection="1">
      <alignment horizontal="center" vertical="center" wrapText="1"/>
    </xf>
    <xf numFmtId="2" fontId="41" fillId="0" borderId="70" xfId="2" applyNumberFormat="1" applyFont="1" applyBorder="1" applyAlignment="1" applyProtection="1">
      <alignment horizontal="center" vertical="center" wrapText="1"/>
    </xf>
    <xf numFmtId="165" fontId="41" fillId="0" borderId="71" xfId="2" applyNumberFormat="1" applyFont="1" applyBorder="1" applyAlignment="1" applyProtection="1">
      <alignment horizontal="center" vertical="center" wrapText="1"/>
    </xf>
    <xf numFmtId="0" fontId="40" fillId="10" borderId="77" xfId="0" applyFont="1" applyFill="1" applyBorder="1" applyAlignment="1" applyProtection="1">
      <alignment horizontal="left" vertical="center" wrapText="1"/>
    </xf>
    <xf numFmtId="44" fontId="42" fillId="10" borderId="40" xfId="0" applyNumberFormat="1" applyFont="1" applyFill="1" applyBorder="1" applyAlignment="1" applyProtection="1">
      <alignment horizontal="center" vertical="center"/>
    </xf>
    <xf numFmtId="44" fontId="40" fillId="10" borderId="50" xfId="0" applyNumberFormat="1" applyFont="1" applyFill="1" applyBorder="1" applyAlignment="1" applyProtection="1">
      <alignment horizontal="center" vertical="center"/>
    </xf>
    <xf numFmtId="0" fontId="41" fillId="0" borderId="42" xfId="2" applyFont="1" applyBorder="1" applyAlignment="1" applyProtection="1">
      <alignment horizontal="center" vertical="center"/>
    </xf>
    <xf numFmtId="0" fontId="41" fillId="0" borderId="11" xfId="2" applyFont="1" applyBorder="1" applyAlignment="1" applyProtection="1">
      <alignment vertical="center" wrapText="1"/>
    </xf>
    <xf numFmtId="0" fontId="41" fillId="0" borderId="11" xfId="2" applyFont="1" applyBorder="1" applyAlignment="1" applyProtection="1">
      <alignment horizontal="center" vertical="center" wrapText="1"/>
    </xf>
    <xf numFmtId="2" fontId="41" fillId="0" borderId="11" xfId="2" applyNumberFormat="1" applyFont="1" applyBorder="1" applyAlignment="1" applyProtection="1">
      <alignment horizontal="center" vertical="center" wrapText="1"/>
    </xf>
    <xf numFmtId="0" fontId="39" fillId="0" borderId="0" xfId="2" applyFont="1" applyAlignment="1" applyProtection="1">
      <alignment horizontal="center" vertical="center" wrapText="1"/>
    </xf>
    <xf numFmtId="0" fontId="39" fillId="0" borderId="0" xfId="2" applyFont="1" applyAlignment="1" applyProtection="1">
      <alignment horizontal="left" vertical="center" wrapText="1"/>
    </xf>
    <xf numFmtId="2" fontId="39" fillId="0" borderId="0" xfId="2" applyNumberFormat="1" applyFont="1" applyAlignment="1" applyProtection="1">
      <alignment horizontal="center" vertical="center" wrapText="1"/>
    </xf>
    <xf numFmtId="165" fontId="39" fillId="0" borderId="0" xfId="2" applyNumberFormat="1" applyFont="1" applyAlignment="1" applyProtection="1">
      <alignment horizontal="center" vertical="center" wrapText="1"/>
    </xf>
    <xf numFmtId="0" fontId="41" fillId="0" borderId="9" xfId="2" applyFont="1" applyBorder="1" applyAlignment="1" applyProtection="1">
      <alignment horizontal="center" vertical="center" wrapText="1"/>
    </xf>
    <xf numFmtId="0" fontId="39" fillId="0" borderId="9" xfId="2" applyFont="1" applyBorder="1" applyAlignment="1" applyProtection="1">
      <alignment vertical="center" wrapText="1"/>
    </xf>
    <xf numFmtId="2" fontId="41" fillId="0" borderId="9" xfId="2" applyNumberFormat="1" applyFont="1" applyBorder="1" applyAlignment="1" applyProtection="1">
      <alignment horizontal="center" vertical="center" wrapText="1"/>
    </xf>
    <xf numFmtId="165" fontId="41" fillId="0" borderId="9" xfId="2" applyNumberFormat="1" applyFont="1" applyBorder="1" applyAlignment="1" applyProtection="1">
      <alignment horizontal="center" vertical="center" wrapText="1"/>
    </xf>
    <xf numFmtId="0" fontId="41" fillId="0" borderId="2" xfId="2" applyFont="1" applyBorder="1" applyAlignment="1" applyProtection="1">
      <alignment horizontal="left" vertical="center" wrapText="1"/>
    </xf>
    <xf numFmtId="0" fontId="42" fillId="0" borderId="2" xfId="2" applyFont="1" applyBorder="1" applyAlignment="1" applyProtection="1">
      <alignment vertical="center" wrapText="1"/>
    </xf>
    <xf numFmtId="0" fontId="42" fillId="0" borderId="2" xfId="2" applyFont="1" applyBorder="1" applyAlignment="1" applyProtection="1">
      <alignment horizontal="center" vertical="center" wrapText="1"/>
    </xf>
    <xf numFmtId="2" fontId="42" fillId="0" borderId="2" xfId="2" applyNumberFormat="1" applyFont="1" applyBorder="1" applyAlignment="1" applyProtection="1">
      <alignment horizontal="center" vertical="center"/>
    </xf>
    <xf numFmtId="1" fontId="41" fillId="0" borderId="2" xfId="2" applyNumberFormat="1" applyFont="1" applyBorder="1" applyAlignment="1" applyProtection="1">
      <alignment vertical="center" wrapText="1"/>
    </xf>
    <xf numFmtId="167" fontId="41" fillId="0" borderId="2" xfId="2" applyNumberFormat="1" applyFont="1" applyBorder="1" applyAlignment="1" applyProtection="1">
      <alignment horizontal="center" vertical="center"/>
      <protection locked="0"/>
    </xf>
    <xf numFmtId="167" fontId="41" fillId="0" borderId="2" xfId="2" applyNumberFormat="1" applyFont="1" applyBorder="1" applyAlignment="1" applyProtection="1">
      <alignment horizontal="center" vertical="center" wrapText="1"/>
      <protection locked="0"/>
    </xf>
    <xf numFmtId="0" fontId="11" fillId="0" borderId="15" xfId="5" applyFont="1" applyBorder="1" applyAlignment="1">
      <alignment horizontal="left" vertical="center" wrapText="1"/>
    </xf>
    <xf numFmtId="0" fontId="11" fillId="0" borderId="1" xfId="5" applyFont="1" applyBorder="1" applyAlignment="1">
      <alignment horizontal="left" vertical="center" wrapText="1"/>
    </xf>
    <xf numFmtId="0" fontId="11" fillId="0" borderId="3" xfId="5" applyFont="1" applyBorder="1" applyAlignment="1">
      <alignment horizontal="left" vertical="center" wrapText="1"/>
    </xf>
    <xf numFmtId="0" fontId="6" fillId="0" borderId="0" xfId="2" applyFont="1" applyAlignment="1">
      <alignment horizontal="left" vertical="top" wrapText="1"/>
    </xf>
    <xf numFmtId="0" fontId="7" fillId="0" borderId="0" xfId="2" applyFont="1" applyAlignment="1">
      <alignment horizontal="center"/>
    </xf>
    <xf numFmtId="0" fontId="2" fillId="0" borderId="0" xfId="2" applyAlignment="1">
      <alignment horizontal="center"/>
    </xf>
    <xf numFmtId="49" fontId="11" fillId="0" borderId="15" xfId="4" applyNumberFormat="1" applyFont="1" applyBorder="1" applyAlignment="1">
      <alignment horizontal="left" vertical="center" wrapText="1"/>
    </xf>
    <xf numFmtId="49" fontId="11" fillId="0" borderId="1" xfId="4" applyNumberFormat="1" applyFont="1" applyBorder="1" applyAlignment="1">
      <alignment horizontal="left" vertical="center" wrapText="1"/>
    </xf>
    <xf numFmtId="49" fontId="11" fillId="0" borderId="3" xfId="4" applyNumberFormat="1" applyFont="1" applyBorder="1" applyAlignment="1">
      <alignment horizontal="left" vertical="center" wrapText="1"/>
    </xf>
    <xf numFmtId="0" fontId="39" fillId="0" borderId="6" xfId="6" applyFont="1" applyBorder="1" applyAlignment="1" applyProtection="1">
      <alignment horizontal="left" vertical="center"/>
    </xf>
    <xf numFmtId="0" fontId="39" fillId="0" borderId="7" xfId="6" applyFont="1" applyBorder="1" applyAlignment="1" applyProtection="1">
      <alignment horizontal="left" vertical="center"/>
    </xf>
    <xf numFmtId="0" fontId="39" fillId="0" borderId="8" xfId="6" applyFont="1" applyBorder="1" applyAlignment="1" applyProtection="1">
      <alignment horizontal="left" vertical="center"/>
    </xf>
    <xf numFmtId="0" fontId="39" fillId="0" borderId="6" xfId="0" applyFont="1" applyBorder="1" applyAlignment="1" applyProtection="1">
      <alignment horizontal="left" vertical="center"/>
    </xf>
    <xf numFmtId="0" fontId="39" fillId="0" borderId="7" xfId="0" applyFont="1" applyBorder="1" applyAlignment="1" applyProtection="1">
      <alignment horizontal="left" vertical="center"/>
    </xf>
    <xf numFmtId="0" fontId="39" fillId="0" borderId="8" xfId="0" applyFont="1" applyBorder="1" applyAlignment="1" applyProtection="1">
      <alignment horizontal="left" vertical="center"/>
    </xf>
    <xf numFmtId="0" fontId="39" fillId="0" borderId="6" xfId="2" applyFont="1" applyBorder="1" applyAlignment="1" applyProtection="1">
      <alignment horizontal="left" vertical="center"/>
    </xf>
    <xf numFmtId="0" fontId="39" fillId="0" borderId="7" xfId="2" applyFont="1" applyBorder="1" applyAlignment="1" applyProtection="1">
      <alignment horizontal="left" vertical="center"/>
    </xf>
    <xf numFmtId="0" fontId="39" fillId="0" borderId="8" xfId="2" applyFont="1" applyBorder="1" applyAlignment="1" applyProtection="1">
      <alignment horizontal="left" vertical="center"/>
    </xf>
  </cellXfs>
  <cellStyles count="238">
    <cellStyle name="20 % – Poudarek1 2" xfId="37" xr:uid="{2017F8D3-59DC-4D7D-AB1E-7510A1D5F613}"/>
    <cellStyle name="20 % – Poudarek2 2" xfId="38" xr:uid="{71CB1BA1-6000-4486-8BA6-395AA336B7AD}"/>
    <cellStyle name="20 % – Poudarek3 2" xfId="39" xr:uid="{8FC61725-FE4F-4594-894A-21A564726A18}"/>
    <cellStyle name="20 % – Poudarek4 2" xfId="40" xr:uid="{72EBDC67-4FE6-4D7B-9968-83BFCA7AC25F}"/>
    <cellStyle name="20 % – Poudarek5 2" xfId="41" xr:uid="{EA963DB9-BA20-4CEE-8D6E-DE49990F2C18}"/>
    <cellStyle name="20 % – Poudarek6 2" xfId="42" xr:uid="{8B69A975-65E8-4C27-913B-E20259330EAD}"/>
    <cellStyle name="40 % – Poudarek1 2" xfId="43" xr:uid="{A9D26D14-9312-4838-B22B-E44A01B6E9F7}"/>
    <cellStyle name="40 % – Poudarek2 2" xfId="44" xr:uid="{7A2C642E-4909-4191-AE5C-6DC8D9EF7D33}"/>
    <cellStyle name="40 % – Poudarek3 2" xfId="45" xr:uid="{AA5ED34E-EB04-48F7-A9A7-C7B33F92D1B2}"/>
    <cellStyle name="40 % – Poudarek4 2" xfId="46" xr:uid="{56ADDFA5-7DD0-4A39-8F16-3CBF8B0A7600}"/>
    <cellStyle name="40 % – Poudarek5 2" xfId="47" xr:uid="{A2CD20D8-CCE0-4608-8F18-246653BA7D84}"/>
    <cellStyle name="40 % – Poudarek6 2" xfId="48" xr:uid="{36E29EF7-25B7-42B8-A7D3-2D0936DEDDD7}"/>
    <cellStyle name="60 % – Poudarek1 2" xfId="49" xr:uid="{0A5C3CBB-F8B0-459B-B347-E497F2C5C30A}"/>
    <cellStyle name="60 % – Poudarek2 2" xfId="50" xr:uid="{E207D0FE-E3BA-4C62-B9B2-4798A792A3A9}"/>
    <cellStyle name="60 % – Poudarek3 2" xfId="51" xr:uid="{8D2FA6C5-25EE-4C61-87F6-46C88E72F9EF}"/>
    <cellStyle name="60 % – Poudarek4 2" xfId="52" xr:uid="{EB3AC212-6541-447C-A92E-92613B06138F}"/>
    <cellStyle name="60 % – Poudarek5 2" xfId="53" xr:uid="{E6786835-3BEC-4127-B937-87B1C004839A}"/>
    <cellStyle name="60 % – Poudarek6 2" xfId="54" xr:uid="{ABA6B7D0-AB74-490D-8FA1-0556C37DD2BB}"/>
    <cellStyle name="Dobro 2" xfId="55" xr:uid="{A6EA378E-F8DA-4A63-AE72-72ACE05EA038}"/>
    <cellStyle name="Izhod 2" xfId="56" xr:uid="{162BB109-FDAC-4BEB-ADB7-8E6FF8B3A53A}"/>
    <cellStyle name="Naslov 1 2" xfId="58" xr:uid="{802CCF8D-C9D1-43E3-91E2-D144447A702A}"/>
    <cellStyle name="Naslov 2 2" xfId="59" xr:uid="{18490B3C-1DB3-4795-BF59-C6F7E8B59F18}"/>
    <cellStyle name="Naslov 3 2" xfId="60" xr:uid="{19D2E739-4B0C-425D-A637-0E196FAA410A}"/>
    <cellStyle name="Naslov 4 2" xfId="61" xr:uid="{7BD6F2BC-9FDE-448E-8D23-EAE405293317}"/>
    <cellStyle name="Naslov 5" xfId="57" xr:uid="{7F9F715B-D34E-4161-A142-80D93E4D68B9}"/>
    <cellStyle name="Navadno" xfId="0" builtinId="0"/>
    <cellStyle name="Navadno 10" xfId="24" xr:uid="{7EEB6C95-6330-491D-B5C6-7A2736A652B2}"/>
    <cellStyle name="Navadno 10 2" xfId="6" xr:uid="{3E1BD98A-5D3C-46B6-8B2E-806C7215DD49}"/>
    <cellStyle name="Navadno 10 2 2" xfId="99" xr:uid="{6FB2BC4E-8F21-4C33-B9A3-A598D0BDC1C8}"/>
    <cellStyle name="Navadno 10 2 3" xfId="194" xr:uid="{597AEAF2-820B-4FCA-BF32-F7D1A33CB9DB}"/>
    <cellStyle name="Navadno 10 3" xfId="81" xr:uid="{A4A26245-D6C7-406C-993F-EC8213D43391}"/>
    <cellStyle name="Navadno 10 3 2" xfId="92" xr:uid="{7358628D-B4DA-4034-9EFE-D0CEA0F9CD8F}"/>
    <cellStyle name="Navadno 10 3 2 2" xfId="100" xr:uid="{515FABE5-8149-4795-A7BF-0BE28BD110F7}"/>
    <cellStyle name="Navadno 10 3 2 3" xfId="101" xr:uid="{81453483-D2DE-4941-83A9-B1DC256C5696}"/>
    <cellStyle name="Navadno 10 3 2 4" xfId="204" xr:uid="{5F44FB7C-1B1A-43CD-9646-D3F04FDED469}"/>
    <cellStyle name="Navadno 10 3 3" xfId="102" xr:uid="{BBF3AFDF-4ECA-4C19-B720-5D588343B08F}"/>
    <cellStyle name="Navadno 10 4" xfId="80" xr:uid="{2CD5EF36-4428-48E3-913E-D9C038DA345F}"/>
    <cellStyle name="Navadno 10 5" xfId="103" xr:uid="{CAA62CC4-C0B2-4F82-9EE2-A43A52D2061C}"/>
    <cellStyle name="Navadno 10 6" xfId="215" xr:uid="{1C9D2C6C-AE14-4213-AFDB-9DBD822D5ACD}"/>
    <cellStyle name="Navadno 10 7" xfId="220" xr:uid="{A2DAAE79-9DA7-4F10-8833-3CCD8F1A08A2}"/>
    <cellStyle name="Navadno 11" xfId="35" xr:uid="{21793617-35E9-4E4A-A974-03D93756BAC5}"/>
    <cellStyle name="Navadno 11 2" xfId="36" xr:uid="{EC97D018-3899-4D86-A59D-EC8EBB785576}"/>
    <cellStyle name="Navadno 11 3" xfId="90" xr:uid="{32D7A3EB-9513-49AE-9E73-F59EAD43EBD3}"/>
    <cellStyle name="Navadno 11 4" xfId="89" xr:uid="{0D2BC6C4-1DAD-490C-990F-2BC6FD63F183}"/>
    <cellStyle name="Navadno 11 4 2" xfId="94" xr:uid="{075DA472-927E-46F6-87DB-758F39FA64EA}"/>
    <cellStyle name="Navadno 11 4 3" xfId="104" xr:uid="{99ED476F-84BE-4750-92FF-B87B8178F4B8}"/>
    <cellStyle name="Navadno 11 4 4" xfId="105" xr:uid="{1C171B8C-896A-4F9B-90EC-EC7307E7154F}"/>
    <cellStyle name="Navadno 12" xfId="7" xr:uid="{5DE84022-B6E7-4CF7-947B-C0946D4D7BA7}"/>
    <cellStyle name="Navadno 12 2" xfId="91" xr:uid="{DD07316F-2951-4510-8C97-C9041944D4C5}"/>
    <cellStyle name="Navadno 12 2 2" xfId="106" xr:uid="{9DFB3293-6009-4F94-A877-1F9A3F838FCE}"/>
    <cellStyle name="Navadno 12 2 3" xfId="107" xr:uid="{F546F51B-0827-4EFE-9D24-F7358AB6E82E}"/>
    <cellStyle name="Navadno 13" xfId="96" xr:uid="{D560C84C-7817-4670-B077-0A68D601CFBB}"/>
    <cellStyle name="Navadno 13 2" xfId="109" xr:uid="{73EAE265-EB40-43BA-99BF-0A3108D85B8C}"/>
    <cellStyle name="Navadno 13 3" xfId="110" xr:uid="{C264E460-6E7E-491E-9167-2B560E53E9FC}"/>
    <cellStyle name="Navadno 13 4" xfId="111" xr:uid="{68EC2916-2351-48B7-9C20-EBB636422079}"/>
    <cellStyle name="Navadno 13 5" xfId="112" xr:uid="{0468738B-2BCD-4608-920D-5972969BE60A}"/>
    <cellStyle name="Navadno 13 6" xfId="108" xr:uid="{7AA2E014-4181-4DA0-8C8F-F21102BA25C3}"/>
    <cellStyle name="Navadno 14" xfId="95" xr:uid="{8E13A45D-1B11-43FA-B204-BD711D06F3B5}"/>
    <cellStyle name="Navadno 14 10" xfId="113" xr:uid="{B2584586-81F3-4303-AF1A-9A1B0F965269}"/>
    <cellStyle name="Navadno 14 11" xfId="219" xr:uid="{3DA0695E-DEB9-4FCC-A5C9-1D2A268739ED}"/>
    <cellStyle name="Navadno 14 2" xfId="114" xr:uid="{DE9D9071-AD51-4C40-91EF-0F92B14EEC6B}"/>
    <cellStyle name="Navadno 14 2 2" xfId="115" xr:uid="{DD2F8BCE-F632-418A-9E29-C51139ECBDB1}"/>
    <cellStyle name="Navadno 14 2 2 2" xfId="116" xr:uid="{4F4C8E13-2EBC-46B2-BBC3-C798E5CF6E40}"/>
    <cellStyle name="Navadno 14 2 2 2 2" xfId="231" xr:uid="{3FC5FDCD-C327-4D08-A473-6E2B4985978B}"/>
    <cellStyle name="Navadno 14 2 2 3" xfId="232" xr:uid="{C793954C-D7DF-49E8-888B-50140EBD2174}"/>
    <cellStyle name="Navadno 14 2 3" xfId="117" xr:uid="{5BD11659-E159-403A-B15C-9F58C8531E36}"/>
    <cellStyle name="Navadno 14 2 3 2" xfId="227" xr:uid="{8C0EF0F4-0C60-43D8-BAA6-6E31CE1D6DF5}"/>
    <cellStyle name="Navadno 14 2 4" xfId="118" xr:uid="{FD9239EF-B82D-4BF2-A357-CD90C3BC8FA3}"/>
    <cellStyle name="Navadno 14 2 4 2" xfId="229" xr:uid="{9EB4A94A-244C-4A2B-A0FA-531B6A9E945D}"/>
    <cellStyle name="Navadno 14 2 5" xfId="233" xr:uid="{5CFC0713-23E2-4772-B171-C98CF3B5CD95}"/>
    <cellStyle name="Navadno 14 3" xfId="119" xr:uid="{80B77EFE-F939-4BEE-A67D-CA49675AD167}"/>
    <cellStyle name="Navadno 14 3 2" xfId="120" xr:uid="{CF0C02A4-AB8A-4FA7-9734-2434D83CF6AE}"/>
    <cellStyle name="Navadno 14 3 2 2" xfId="230" xr:uid="{59137A8C-1419-493E-B087-DF184A000088}"/>
    <cellStyle name="Navadno 14 3 3" xfId="225" xr:uid="{D5E29D40-7C46-473A-A51B-CA0ED0A50F28}"/>
    <cellStyle name="Navadno 14 4" xfId="121" xr:uid="{7292855D-E1F5-4061-ABC8-EA9C6CAF2A08}"/>
    <cellStyle name="Navadno 14 4 2" xfId="226" xr:uid="{A13756D4-4D0E-4A60-BF05-57FD4238EC76}"/>
    <cellStyle name="Navadno 14 5" xfId="122" xr:uid="{7D163A3E-3452-45EA-ABED-E89BB1FEC85E}"/>
    <cellStyle name="Navadno 14 5 2" xfId="224" xr:uid="{36454DC4-11CF-463A-81DA-DFCDDA1C7092}"/>
    <cellStyle name="Navadno 14 6" xfId="123" xr:uid="{6269156D-2C25-464B-A4AD-93601BAF8330}"/>
    <cellStyle name="Navadno 14 6 2" xfId="228" xr:uid="{FC56B710-F05F-45F8-A612-DFA486702779}"/>
    <cellStyle name="Navadno 14 7" xfId="205" xr:uid="{5057C3C7-8515-4E66-8A1E-6CF7C1F3448B}"/>
    <cellStyle name="Navadno 14 7 2" xfId="234" xr:uid="{92006CA0-A71F-41CC-A65B-C2AF7D89483E}"/>
    <cellStyle name="Navadno 14 8" xfId="207" xr:uid="{0931407B-1DC8-491F-B112-79715EB111A6}"/>
    <cellStyle name="Navadno 14 8 2" xfId="235" xr:uid="{DB4CCEC1-6C58-46C0-A44A-EE77DE71DEDB}"/>
    <cellStyle name="Navadno 14 9" xfId="208" xr:uid="{D5062C65-C0B8-4DB9-B609-537EA127F1D4}"/>
    <cellStyle name="Navadno 14 9 2" xfId="236" xr:uid="{525245CF-CE6F-43EE-8489-E3DC7AC5DCE5}"/>
    <cellStyle name="Navadno 15" xfId="214" xr:uid="{75511870-AAD2-4712-9ABC-3FA7E7E23B99}"/>
    <cellStyle name="Navadno 15 2" xfId="221" xr:uid="{516ECC40-55E1-48C2-8DD8-511DC9BD31D9}"/>
    <cellStyle name="Navadno 16" xfId="213" xr:uid="{56BFB57F-5232-4717-A6ED-8D8AA92309ED}"/>
    <cellStyle name="Navadno 16 2" xfId="212" xr:uid="{9D956D57-E2BA-401A-9B27-C66C0C0AF051}"/>
    <cellStyle name="Navadno 2" xfId="2" xr:uid="{EBD8B4E3-454B-4740-80DA-4A3AC60AC6DD}"/>
    <cellStyle name="Navadno 2 10" xfId="216" xr:uid="{FE1983D8-F231-411E-BD52-BE2AC7E05535}"/>
    <cellStyle name="Navadno 2 2" xfId="9" xr:uid="{B9AF7D12-8741-450E-A4A3-990A16A5E80F}"/>
    <cellStyle name="Navadno 2 2 2" xfId="124" xr:uid="{79487E35-0C3D-4270-B875-40EB55D786C3}"/>
    <cellStyle name="Navadno 2 2 3" xfId="176" xr:uid="{1A842D42-4266-4233-9B08-0A9D85D1B225}"/>
    <cellStyle name="Navadno 2 3" xfId="10" xr:uid="{15FBC663-455F-48C4-A5F1-9407CC819E34}"/>
    <cellStyle name="Navadno 2 3 2" xfId="125" xr:uid="{C9D7B1C9-90B1-4386-A9AB-0F85CD1264DC}"/>
    <cellStyle name="Navadno 2 3 3" xfId="177" xr:uid="{A0F51BD2-5E2A-4B01-9772-958172A10C24}"/>
    <cellStyle name="Navadno 2 4" xfId="11" xr:uid="{0AE1935B-61B5-4DB8-A6B9-5F530E471A64}"/>
    <cellStyle name="Navadno 2 4 2" xfId="126" xr:uid="{EBCCD4BA-F5B9-4B10-8437-EADDD6F611E3}"/>
    <cellStyle name="Navadno 2 4 3" xfId="178" xr:uid="{B8A34C42-1A7F-49E7-97EC-A06D8C2C70E1}"/>
    <cellStyle name="Navadno 2 5" xfId="5" xr:uid="{39409A25-09C6-4E05-8E7D-F9458583FB06}"/>
    <cellStyle name="Navadno 2 5 2" xfId="127" xr:uid="{A2CF60A1-1229-4F58-B2B4-C7C2E8D04178}"/>
    <cellStyle name="Navadno 2 5 3" xfId="179" xr:uid="{ABD9CD76-5BD5-4479-92CC-0F11309773CE}"/>
    <cellStyle name="Navadno 2 6" xfId="83" xr:uid="{462E7FC6-AA38-483F-B1DF-34BC8D3CABE1}"/>
    <cellStyle name="Navadno 2 6 2" xfId="128" xr:uid="{7ABB7E9C-C4CF-4944-9F00-92F16AFD6BD1}"/>
    <cellStyle name="Navadno 2 7" xfId="129" xr:uid="{7105806E-58A5-42FB-9C29-68192D4C51C2}"/>
    <cellStyle name="Navadno 2 8" xfId="130" xr:uid="{9C911D33-A2D5-4BAD-B91D-112BCDDB17A4}"/>
    <cellStyle name="Navadno 2 9" xfId="175" xr:uid="{15023D57-58BD-4342-8C41-FB591BB3BEF7}"/>
    <cellStyle name="Navadno 3" xfId="12" xr:uid="{1D234666-C323-4D99-AD63-AB0339AD0BC3}"/>
    <cellStyle name="Navadno 3 2" xfId="13" xr:uid="{D0B3717C-24F9-43C3-ACA0-4FF821B44D6E}"/>
    <cellStyle name="Navadno 3 2 2" xfId="131" xr:uid="{5106027A-D1C1-4D32-A990-F79F07909957}"/>
    <cellStyle name="Navadno 3 2 3" xfId="181" xr:uid="{1D49D5E1-87AB-467C-AC87-89CBB154778C}"/>
    <cellStyle name="Navadno 3 3" xfId="28" xr:uid="{C7729FAB-6A81-4951-8A6D-0F208EA5C333}"/>
    <cellStyle name="Navadno 3 3 2" xfId="132" xr:uid="{F34A4393-2183-40D2-9366-A54AD43020A0}"/>
    <cellStyle name="Navadno 3 3 3" xfId="195" xr:uid="{B039B37E-A470-47B7-8470-544CE471E308}"/>
    <cellStyle name="Navadno 3 4" xfId="84" xr:uid="{3A86BB51-2D84-4E06-B1BD-0201037E890B}"/>
    <cellStyle name="Navadno 3 5" xfId="133" xr:uid="{839BF69D-D4D2-4C8C-9FDE-90E8C063EACC}"/>
    <cellStyle name="Navadno 3 6" xfId="180" xr:uid="{C229C458-2D0A-4B55-B167-D44A89A2C401}"/>
    <cellStyle name="Navadno 3 7" xfId="211" xr:uid="{E38D7F2C-65C9-480A-913C-27F6511F8C2B}"/>
    <cellStyle name="Navadno 4" xfId="4" xr:uid="{83F95245-06F4-4330-830C-9A16D7724208}"/>
    <cellStyle name="Navadno 4 2" xfId="14" xr:uid="{08B9FF3A-F41E-4041-9D2F-384171F47333}"/>
    <cellStyle name="Navadno 4 2 2" xfId="134" xr:uid="{6BD866C4-D435-4C26-B40E-BFAFB0C91AD6}"/>
    <cellStyle name="Navadno 4 2 3" xfId="183" xr:uid="{6EDEA5E9-9C6E-4E45-94D6-8D8E7452CB7C}"/>
    <cellStyle name="Navadno 4 2 4" xfId="210" xr:uid="{57D9FB23-619A-45DE-A44A-47EAFB8D7C96}"/>
    <cellStyle name="Navadno 4 3" xfId="29" xr:uid="{804A1F0A-61D3-4699-B42D-29E1EC7C94AB}"/>
    <cellStyle name="Navadno 4 3 2" xfId="135" xr:uid="{7BED6EC4-C17F-4EA5-A647-8B09C2539FD2}"/>
    <cellStyle name="Navadno 4 3 3" xfId="196" xr:uid="{6253002B-0F64-4F49-93CA-8F25546483A8}"/>
    <cellStyle name="Navadno 4 3 4" xfId="209" xr:uid="{BCCFF841-E59B-41B6-8F49-B0062A43122B}"/>
    <cellStyle name="Navadno 4 4" xfId="136" xr:uid="{ABB1A3E3-76C2-4F33-8087-4364F6A73F13}"/>
    <cellStyle name="Navadno 4 5" xfId="182" xr:uid="{F66331CB-4332-4D65-A5BD-72D63DD23F30}"/>
    <cellStyle name="Navadno 5" xfId="15" xr:uid="{C837C85F-5509-478E-85F2-B4695EE8A9CD}"/>
    <cellStyle name="Navadno 5 2" xfId="30" xr:uid="{15F93A9E-0401-4F9B-BA7E-295A99C00E5B}"/>
    <cellStyle name="Navadno 5 2 2" xfId="137" xr:uid="{9B105EC1-8832-4BCB-A4E5-E3F83AF6624B}"/>
    <cellStyle name="Navadno 5 2 3" xfId="197" xr:uid="{FD4FCF0F-4100-404E-9B56-D19B4A953F00}"/>
    <cellStyle name="Navadno 5 3" xfId="85" xr:uid="{9E8A81F3-053B-46DF-875B-214CA5C0FAC7}"/>
    <cellStyle name="Navadno 5 4" xfId="138" xr:uid="{A6E1A964-2A2F-4655-852A-51F3C56976C3}"/>
    <cellStyle name="Navadno 5 5" xfId="184" xr:uid="{034BE04B-9277-426B-B9A9-171B47915316}"/>
    <cellStyle name="Navadno 6" xfId="16" xr:uid="{E6E77B79-08B8-4017-948A-53CEF685629B}"/>
    <cellStyle name="Navadno 6 2" xfId="17" xr:uid="{E80ADFC1-62B2-4ACF-9FB3-EB9C8D6B7E7E}"/>
    <cellStyle name="Navadno 6 2 2" xfId="139" xr:uid="{395E89B7-668C-4947-927E-62AACB108685}"/>
    <cellStyle name="Navadno 6 2 3" xfId="186" xr:uid="{9EDAC240-F891-480F-B041-A3D6B7FB7CC4}"/>
    <cellStyle name="Navadno 6 3" xfId="31" xr:uid="{D2BDDAA9-742A-4E39-BDCF-CC03BBA53681}"/>
    <cellStyle name="Navadno 6 3 2" xfId="140" xr:uid="{3545F81B-3CF7-4D3E-B9B5-76E5D7726BA4}"/>
    <cellStyle name="Navadno 6 3 3" xfId="198" xr:uid="{2A714134-7E7A-43D5-95BD-07528F65E5D4}"/>
    <cellStyle name="Navadno 6 4" xfId="86" xr:uid="{3D190371-B79F-45B1-BA78-E8FD2F6930F8}"/>
    <cellStyle name="Navadno 6 5" xfId="141" xr:uid="{AED2F236-58A3-4302-9F74-1D8FBCF8969F}"/>
    <cellStyle name="Navadno 6 6" xfId="185" xr:uid="{66E49D05-B745-4991-A059-AFFEF6FA6879}"/>
    <cellStyle name="Navadno 7" xfId="18" xr:uid="{5F4FC1D9-B177-4EAB-AF27-2A0F010F39E8}"/>
    <cellStyle name="Navadno 7 2" xfId="142" xr:uid="{842A4CF2-7A2B-4B3E-A842-A354B79EFFA5}"/>
    <cellStyle name="Navadno 7 3" xfId="187" xr:uid="{7704CE85-B52E-40FC-ABDC-BF46F3246D5F}"/>
    <cellStyle name="Navadno 8" xfId="19" xr:uid="{00ED63C3-2AEB-4D09-B71F-0D43840D79CD}"/>
    <cellStyle name="Navadno 8 2" xfId="143" xr:uid="{B5A537B5-F1DA-44E0-8F1C-1BB8BBC30A6D}"/>
    <cellStyle name="Navadno 8 3" xfId="188" xr:uid="{67B9BC7A-936B-435C-9314-AAD33F9719CB}"/>
    <cellStyle name="Navadno 9" xfId="20" xr:uid="{43C1C9CF-7C0C-46E3-B541-F6607AF9BC7A}"/>
    <cellStyle name="Navadno 9 2" xfId="144" xr:uid="{5CDBE3BD-B99C-4F5E-9042-6712C1105DE4}"/>
    <cellStyle name="Navadno 9 3" xfId="189" xr:uid="{15CA1A0B-094F-47AC-96B2-181251B22B0E}"/>
    <cellStyle name="Nevtralno 2" xfId="62" xr:uid="{1C88C42E-B75E-4591-A97E-E1B4BB05F205}"/>
    <cellStyle name="Normal_1.3.2" xfId="237" xr:uid="{659E45ED-8FF1-4F2D-9A1C-2B8E4EA1E11C}"/>
    <cellStyle name="Odstotek 2" xfId="145" xr:uid="{B70AD7FB-19EE-4710-9FEC-4ED131A89932}"/>
    <cellStyle name="Odstotek 3" xfId="87" xr:uid="{1DD66139-F3DB-4A07-BCBC-31D8700018EE}"/>
    <cellStyle name="Odstotek 3 2" xfId="146" xr:uid="{AA713961-B306-4EEF-96D0-BBC4A9A0460F}"/>
    <cellStyle name="Odstotek 3 3" xfId="203" xr:uid="{2249DC52-8F4C-48CC-8BC2-23D0AC9F7FAA}"/>
    <cellStyle name="Opomba 2" xfId="63" xr:uid="{EC66B67B-EDAF-4954-BA84-6D9A0C4570C8}"/>
    <cellStyle name="Opomba 3" xfId="147" xr:uid="{0439F8F3-45E7-43A2-9C16-D714B2A430E6}"/>
    <cellStyle name="Opozorilo 2" xfId="64" xr:uid="{2A32196A-4022-43C0-B6EB-CDB5869D66E1}"/>
    <cellStyle name="Pojasnjevalno besedilo 2" xfId="65" xr:uid="{D2C5F182-E796-4747-936B-0514B5641DEB}"/>
    <cellStyle name="Poudarek1 2" xfId="66" xr:uid="{D78B34A4-73E8-4586-8D0F-367A916481F7}"/>
    <cellStyle name="Poudarek2 2" xfId="67" xr:uid="{A54BCC2B-CEB2-4D23-8069-CD9BA0F609B4}"/>
    <cellStyle name="Poudarek3 2" xfId="68" xr:uid="{1B2E61C3-E4C8-4D54-B448-F98DE9304ABE}"/>
    <cellStyle name="Poudarek4 2" xfId="69" xr:uid="{33CE442E-AFA1-42D5-9648-0D954860A7E7}"/>
    <cellStyle name="Poudarek5 2" xfId="70" xr:uid="{07E050E3-EFB1-4E4F-BB6D-265CEE7602C9}"/>
    <cellStyle name="Poudarek6 2" xfId="71" xr:uid="{8FCBE58B-49C0-4562-80E9-65CE0C7785CD}"/>
    <cellStyle name="Povezana celica 2" xfId="72" xr:uid="{A98DABC2-5D5A-420F-B417-1125ED4C5E57}"/>
    <cellStyle name="Preveri celico 2" xfId="73" xr:uid="{07EF0A6B-43F0-495D-9533-F63B60434BC2}"/>
    <cellStyle name="Računanje 2" xfId="74" xr:uid="{97AEA417-7AEC-4945-82B5-220AB160BA06}"/>
    <cellStyle name="Slabo 2" xfId="75" xr:uid="{C65E9AE2-C65F-4332-BB2C-29F39081B15D}"/>
    <cellStyle name="Slog 1" xfId="76" xr:uid="{96D6D53B-EF6E-4CB1-A3D4-2751414B7FBA}"/>
    <cellStyle name="Valuta" xfId="1" builtinId="4"/>
    <cellStyle name="Valuta 10" xfId="8" xr:uid="{ED31C327-F3E5-4889-9DC3-6964366F640F}"/>
    <cellStyle name="Valuta 10 2" xfId="218" xr:uid="{172BCAF0-94AB-4E8D-B0F1-F96A3AF4A958}"/>
    <cellStyle name="Valuta 11" xfId="217" xr:uid="{2A082F47-E4D5-4FC8-98A7-F2EB2D80F007}"/>
    <cellStyle name="Valuta 12" xfId="223" xr:uid="{348F313F-8A18-4F9D-A068-5A21BA34256A}"/>
    <cellStyle name="Valuta 2" xfId="21" xr:uid="{617F012F-CF54-4599-8A2F-B6E628C4E7F2}"/>
    <cellStyle name="Valuta 2 10" xfId="190" xr:uid="{51156326-8FEA-4EBE-8E87-7A3E71ECDB81}"/>
    <cellStyle name="Valuta 2 2" xfId="33" xr:uid="{A81977C8-63CD-489E-AEEC-8278FFC30A8B}"/>
    <cellStyle name="Valuta 2 2 2" xfId="148" xr:uid="{FBCD50A7-079E-4505-802B-1B41447C6A42}"/>
    <cellStyle name="Valuta 2 2 2 2" xfId="149" xr:uid="{F86DB8A1-0F6F-4A7E-BD6A-EC8B9A755701}"/>
    <cellStyle name="Valuta 2 2 3" xfId="200" xr:uid="{21798F8A-A630-4193-B5C2-DC1978E745D7}"/>
    <cellStyle name="Valuta 2 3" xfId="150" xr:uid="{587A3901-04A2-4EBE-A9D5-3906C188D3A1}"/>
    <cellStyle name="Valuta 2 3 2" xfId="151" xr:uid="{7AE949DD-22A8-4F95-B5AB-159B7BCE5081}"/>
    <cellStyle name="Valuta 2 4" xfId="152" xr:uid="{C4A711E6-75B7-414D-8A5E-2A57C995277F}"/>
    <cellStyle name="Valuta 2 5" xfId="153" xr:uid="{47F3EB1B-3688-4FD1-B361-40983BBE3597}"/>
    <cellStyle name="Valuta 2 6" xfId="154" xr:uid="{E2B4D3D5-163F-4D30-BFBD-4B4A09CF9E77}"/>
    <cellStyle name="Valuta 2 7" xfId="155" xr:uid="{7BE20A7E-20FF-4FB4-B9E0-D934D7C6F32F}"/>
    <cellStyle name="Valuta 2 8" xfId="156" xr:uid="{CD9F4ECB-9FC1-4B4F-B406-8BCCE3E4582F}"/>
    <cellStyle name="Valuta 2 9" xfId="157" xr:uid="{07A3A21B-4304-4F4D-B948-8EAF1979F491}"/>
    <cellStyle name="Valuta 3" xfId="22" xr:uid="{78CD2D17-414F-42BE-9142-EB3D10DE36BE}"/>
    <cellStyle name="Valuta 3 2" xfId="34" xr:uid="{A520D7D2-4337-477F-8159-A5E28F622F18}"/>
    <cellStyle name="Valuta 3 2 2" xfId="158" xr:uid="{9528EC15-EB72-44A7-A3E8-302588697547}"/>
    <cellStyle name="Valuta 3 2 3" xfId="201" xr:uid="{A69217FB-3641-4DF7-BC83-09B7958D1AB4}"/>
    <cellStyle name="Valuta 3 3" xfId="159" xr:uid="{0A1A8013-D256-4C50-A970-5D5CAF54AE02}"/>
    <cellStyle name="Valuta 3 4" xfId="191" xr:uid="{EE4A3298-6AE6-47C1-A300-85092B24E8C3}"/>
    <cellStyle name="Valuta 3 5" xfId="98" xr:uid="{0ECFB498-A950-4E73-A25C-39065A03B014}"/>
    <cellStyle name="Valuta 3 6" xfId="222" xr:uid="{5A69548E-F746-4ED1-940A-A7834DDC91AD}"/>
    <cellStyle name="Valuta 4" xfId="23" xr:uid="{B33F8A5B-B148-4B08-8098-84D3F8167B13}"/>
    <cellStyle name="Valuta 4 2" xfId="26" xr:uid="{B89A562A-047A-4E77-A17A-87F33A7A3D24}"/>
    <cellStyle name="Valuta 4 2 2" xfId="93" xr:uid="{506913D4-017E-444D-BF58-1482FFE71C7B}"/>
    <cellStyle name="Valuta 4 2 2 2" xfId="160" xr:uid="{25163C0E-DEF0-40DB-A19B-8DC5B262E0C7}"/>
    <cellStyle name="Valuta 4 2 2 2 2" xfId="161" xr:uid="{A091907A-D313-44C5-9FEE-D4B4A6480998}"/>
    <cellStyle name="Valuta 4 2 3" xfId="162" xr:uid="{05029AE0-CE6B-4F28-9E33-0F502B81F9F4}"/>
    <cellStyle name="Valuta 4 3" xfId="79" xr:uid="{2A1CA56F-0BAA-4776-B661-173152E17AEE}"/>
    <cellStyle name="Valuta 4 3 2" xfId="82" xr:uid="{5420ACA7-CEC8-43B3-9620-1A247B35449B}"/>
    <cellStyle name="Valuta 4 3 2 2" xfId="163" xr:uid="{AE4F941C-6EE1-490C-B137-8E8530008AE8}"/>
    <cellStyle name="Valuta 4 3 2 3" xfId="202" xr:uid="{1A917561-65CF-4CBE-8099-88CB9F4F5F16}"/>
    <cellStyle name="Valuta 4 3 3" xfId="164" xr:uid="{BE0C961A-C8C2-4C8C-B77E-A5256603BBC7}"/>
    <cellStyle name="Valuta 4 3 3 2" xfId="165" xr:uid="{433A288C-571E-4124-9BA0-7687C210F97F}"/>
    <cellStyle name="Valuta 4 3 4" xfId="166" xr:uid="{288D9E44-7D75-4C3E-A3C2-344E8D47E99C}"/>
    <cellStyle name="Valuta 4 4" xfId="167" xr:uid="{82F55C1F-953F-4242-951D-8B1FC96B9479}"/>
    <cellStyle name="Valuta 4 4 2" xfId="168" xr:uid="{29FA176D-A8D5-4ECF-90A1-2CC2C8662399}"/>
    <cellStyle name="Valuta 4 5" xfId="169" xr:uid="{7FB894AD-441B-4437-BCB9-97883516AB5E}"/>
    <cellStyle name="Valuta 5" xfId="27" xr:uid="{1B2610FE-A231-47C5-B1E6-E59BE373DBB6}"/>
    <cellStyle name="Valuta 5 2" xfId="170" xr:uid="{BAF72883-E31A-4220-AD99-86F3969D34AD}"/>
    <cellStyle name="Valuta 5 3" xfId="193" xr:uid="{63DF3997-7982-4505-82D1-08350324DDD3}"/>
    <cellStyle name="Valuta 6" xfId="97" xr:uid="{EDC4F6D7-1038-4FD1-BA25-EE654B4D3038}"/>
    <cellStyle name="Valuta 6 2" xfId="206" xr:uid="{E08096D3-63AF-4A05-AFEA-BA9ACE36F5C0}"/>
    <cellStyle name="Valuta 7" xfId="171" xr:uid="{49B5DD59-5792-456E-89DB-4E87D4A6EF62}"/>
    <cellStyle name="Valuta 8" xfId="172" xr:uid="{3098A1B0-1BE5-4356-8181-BFAD3A78EAC0}"/>
    <cellStyle name="Valuta 9" xfId="32" xr:uid="{C1F04BDB-C5D6-4571-82DF-419A69778F4A}"/>
    <cellStyle name="Valuta 9 2" xfId="173" xr:uid="{DC373735-0FD3-42CC-8F7F-6C537E613227}"/>
    <cellStyle name="Valuta 9 3" xfId="199" xr:uid="{B2CFC9D6-5415-4591-B3B8-CD90A3DE6061}"/>
    <cellStyle name="Vejica 2" xfId="3" xr:uid="{27FAAFB7-44D7-4F1F-A280-1E70A765BBD7}"/>
    <cellStyle name="Vejica 2 2" xfId="88" xr:uid="{3C0EABD5-1961-4EE6-97D7-70CF0C285416}"/>
    <cellStyle name="Vejica 2 3" xfId="174" xr:uid="{E640DC3F-9047-4F18-AFD3-B9E349794896}"/>
    <cellStyle name="Vejica 2 4" xfId="192" xr:uid="{D0C82257-656F-437F-8D14-D8442F0FED3B}"/>
    <cellStyle name="Vejica 2 5" xfId="25" xr:uid="{A37D3714-202A-4285-92FE-308D222A2117}"/>
    <cellStyle name="Vnos 2" xfId="77" xr:uid="{C13DC932-2E64-498F-B887-FB88E55A14B2}"/>
    <cellStyle name="Vsota 2" xfId="78" xr:uid="{2C6E986E-9A8D-4F05-A6B0-7141409093F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C8EA9-0654-45D3-A900-6C7F8F818077}">
  <dimension ref="A1:H60"/>
  <sheetViews>
    <sheetView view="pageBreakPreview" zoomScaleNormal="100" zoomScaleSheetLayoutView="100" workbookViewId="0">
      <selection activeCell="B4" sqref="B4"/>
    </sheetView>
  </sheetViews>
  <sheetFormatPr defaultRowHeight="12.75"/>
  <cols>
    <col min="1" max="1" width="4.42578125" style="3" customWidth="1"/>
    <col min="2" max="2" width="40.7109375" style="4" customWidth="1"/>
    <col min="3" max="3" width="5.5703125" style="82" customWidth="1"/>
    <col min="4" max="4" width="7.7109375" style="83" customWidth="1"/>
    <col min="5" max="5" width="14.42578125" style="4" customWidth="1"/>
    <col min="6" max="6" width="15.7109375" style="4" customWidth="1"/>
    <col min="7" max="7" width="4.28515625" style="4" customWidth="1"/>
    <col min="8" max="8" width="37.7109375" style="4" customWidth="1"/>
    <col min="9" max="9" width="19.7109375" style="4" customWidth="1"/>
    <col min="10" max="10" width="7.7109375" style="4" customWidth="1"/>
    <col min="11" max="11" width="15" style="4" customWidth="1"/>
    <col min="12" max="12" width="18.5703125" style="4" customWidth="1"/>
    <col min="13" max="16384" width="9.140625" style="4"/>
  </cols>
  <sheetData>
    <row r="1" spans="1:6" ht="32.25" customHeight="1">
      <c r="B1" s="535" t="s">
        <v>147</v>
      </c>
      <c r="C1" s="535"/>
      <c r="D1" s="535"/>
      <c r="E1" s="535"/>
      <c r="F1" s="535"/>
    </row>
    <row r="2" spans="1:6" ht="16.5">
      <c r="B2" s="536"/>
      <c r="C2" s="537"/>
      <c r="D2" s="537"/>
      <c r="E2" s="537"/>
      <c r="F2" s="537"/>
    </row>
    <row r="3" spans="1:6" ht="18" customHeight="1" thickBot="1">
      <c r="A3" s="5"/>
      <c r="B3" s="6" t="s">
        <v>62</v>
      </c>
      <c r="C3" s="7"/>
      <c r="D3" s="8"/>
      <c r="E3" s="9"/>
      <c r="F3" s="9"/>
    </row>
    <row r="4" spans="1:6" s="93" customFormat="1" ht="18" customHeight="1" thickBot="1">
      <c r="A4" s="10"/>
      <c r="B4" s="11" t="s">
        <v>63</v>
      </c>
      <c r="C4" s="12"/>
      <c r="D4" s="13"/>
      <c r="E4" s="14"/>
      <c r="F4" s="15"/>
    </row>
    <row r="5" spans="1:6" ht="18" customHeight="1" thickBot="1">
      <c r="A5" s="17"/>
      <c r="B5" s="18"/>
      <c r="C5" s="19"/>
      <c r="D5" s="20"/>
      <c r="E5" s="21"/>
      <c r="F5" s="22"/>
    </row>
    <row r="6" spans="1:6" ht="18" customHeight="1">
      <c r="A6" s="23"/>
      <c r="B6" s="24" t="s">
        <v>56</v>
      </c>
      <c r="C6" s="25"/>
      <c r="D6" s="26"/>
      <c r="E6" s="27"/>
      <c r="F6" s="28"/>
    </row>
    <row r="7" spans="1:6" ht="18" customHeight="1">
      <c r="A7" s="29"/>
      <c r="B7" s="30" t="s">
        <v>64</v>
      </c>
      <c r="C7" s="31"/>
      <c r="D7" s="32"/>
      <c r="E7" s="33"/>
      <c r="F7" s="34">
        <f>'C10-1.0'!F15</f>
        <v>0</v>
      </c>
    </row>
    <row r="8" spans="1:6" ht="18" customHeight="1">
      <c r="A8" s="29"/>
      <c r="B8" s="30" t="s">
        <v>65</v>
      </c>
      <c r="C8" s="31"/>
      <c r="D8" s="32"/>
      <c r="E8" s="33"/>
      <c r="F8" s="34">
        <f>'C10-1.0'!F42</f>
        <v>0</v>
      </c>
    </row>
    <row r="9" spans="1:6" ht="18" customHeight="1">
      <c r="A9" s="29"/>
      <c r="B9" s="30" t="s">
        <v>66</v>
      </c>
      <c r="C9" s="31"/>
      <c r="D9" s="32"/>
      <c r="E9" s="33"/>
      <c r="F9" s="34">
        <f>'C10-1.0'!F53</f>
        <v>0</v>
      </c>
    </row>
    <row r="10" spans="1:6" ht="18" customHeight="1">
      <c r="A10" s="35"/>
      <c r="B10" s="36" t="s">
        <v>67</v>
      </c>
      <c r="C10" s="37"/>
      <c r="D10" s="38"/>
      <c r="E10" s="39"/>
      <c r="F10" s="40">
        <f>'C10-1.0'!F69</f>
        <v>0</v>
      </c>
    </row>
    <row r="11" spans="1:6" ht="18" customHeight="1" thickBot="1">
      <c r="A11" s="41"/>
      <c r="B11" s="42" t="s">
        <v>142</v>
      </c>
      <c r="C11" s="43"/>
      <c r="D11" s="44"/>
      <c r="E11" s="45"/>
      <c r="F11" s="46">
        <f>SUM(F7:F10)</f>
        <v>0</v>
      </c>
    </row>
    <row r="12" spans="1:6" ht="18" customHeight="1" thickBot="1">
      <c r="A12" s="47"/>
      <c r="B12" s="18"/>
      <c r="C12" s="19"/>
      <c r="D12" s="20"/>
      <c r="E12" s="21"/>
      <c r="F12" s="48"/>
    </row>
    <row r="13" spans="1:6" ht="18" customHeight="1">
      <c r="A13" s="23"/>
      <c r="B13" s="24" t="s">
        <v>143</v>
      </c>
      <c r="C13" s="25"/>
      <c r="D13" s="26"/>
      <c r="E13" s="27"/>
      <c r="F13" s="28"/>
    </row>
    <row r="14" spans="1:6" ht="18" customHeight="1">
      <c r="A14" s="29"/>
      <c r="B14" s="30" t="s">
        <v>64</v>
      </c>
      <c r="C14" s="31"/>
      <c r="D14" s="32"/>
      <c r="E14" s="33"/>
      <c r="F14" s="34">
        <f>'C10-1.1'!F8</f>
        <v>0</v>
      </c>
    </row>
    <row r="15" spans="1:6" ht="18" customHeight="1">
      <c r="A15" s="29"/>
      <c r="B15" s="30" t="s">
        <v>65</v>
      </c>
      <c r="C15" s="31"/>
      <c r="D15" s="32"/>
      <c r="E15" s="33"/>
      <c r="F15" s="34">
        <f>'C10-1.1'!F24</f>
        <v>0</v>
      </c>
    </row>
    <row r="16" spans="1:6" ht="18" customHeight="1">
      <c r="A16" s="29"/>
      <c r="B16" s="30" t="s">
        <v>66</v>
      </c>
      <c r="C16" s="31"/>
      <c r="D16" s="32"/>
      <c r="E16" s="33"/>
      <c r="F16" s="34">
        <f>'C10-1.1'!F32</f>
        <v>0</v>
      </c>
    </row>
    <row r="17" spans="1:6" ht="18" customHeight="1">
      <c r="A17" s="35"/>
      <c r="B17" s="36" t="s">
        <v>67</v>
      </c>
      <c r="C17" s="37"/>
      <c r="D17" s="38"/>
      <c r="E17" s="39"/>
      <c r="F17" s="40">
        <f>'C10-1.1'!F43</f>
        <v>0</v>
      </c>
    </row>
    <row r="18" spans="1:6" ht="18" customHeight="1" thickBot="1">
      <c r="A18" s="41"/>
      <c r="B18" s="42" t="s">
        <v>144</v>
      </c>
      <c r="C18" s="43"/>
      <c r="D18" s="44"/>
      <c r="E18" s="45"/>
      <c r="F18" s="46">
        <f>SUM(F14:F17)</f>
        <v>0</v>
      </c>
    </row>
    <row r="19" spans="1:6" ht="18" customHeight="1" thickBot="1">
      <c r="A19" s="47"/>
      <c r="B19" s="18"/>
      <c r="C19" s="19"/>
      <c r="D19" s="20"/>
      <c r="E19" s="21"/>
      <c r="F19" s="48"/>
    </row>
    <row r="20" spans="1:6" ht="18" customHeight="1">
      <c r="A20" s="23"/>
      <c r="B20" s="24" t="s">
        <v>58</v>
      </c>
      <c r="C20" s="25"/>
      <c r="D20" s="26"/>
      <c r="E20" s="27"/>
      <c r="F20" s="28"/>
    </row>
    <row r="21" spans="1:6" ht="18" customHeight="1">
      <c r="A21" s="29"/>
      <c r="B21" s="30" t="s">
        <v>64</v>
      </c>
      <c r="C21" s="31"/>
      <c r="D21" s="32"/>
      <c r="E21" s="33"/>
      <c r="F21" s="34">
        <f>'C10-2.0'!F11</f>
        <v>0</v>
      </c>
    </row>
    <row r="22" spans="1:6" ht="18" customHeight="1">
      <c r="A22" s="29"/>
      <c r="B22" s="30" t="s">
        <v>65</v>
      </c>
      <c r="C22" s="31"/>
      <c r="D22" s="32"/>
      <c r="E22" s="33"/>
      <c r="F22" s="34">
        <f>'C10-2.0'!F36</f>
        <v>0</v>
      </c>
    </row>
    <row r="23" spans="1:6" ht="18" customHeight="1">
      <c r="A23" s="29"/>
      <c r="B23" s="30" t="s">
        <v>66</v>
      </c>
      <c r="C23" s="31"/>
      <c r="D23" s="32"/>
      <c r="E23" s="33"/>
      <c r="F23" s="34">
        <f>'C10-2.0'!F49</f>
        <v>0</v>
      </c>
    </row>
    <row r="24" spans="1:6" ht="18" customHeight="1">
      <c r="A24" s="35"/>
      <c r="B24" s="36" t="s">
        <v>67</v>
      </c>
      <c r="C24" s="37"/>
      <c r="D24" s="38"/>
      <c r="E24" s="39"/>
      <c r="F24" s="40">
        <f>'C10-2.0'!F64</f>
        <v>0</v>
      </c>
    </row>
    <row r="25" spans="1:6" ht="18" customHeight="1" thickBot="1">
      <c r="A25" s="41"/>
      <c r="B25" s="42" t="s">
        <v>145</v>
      </c>
      <c r="C25" s="43"/>
      <c r="D25" s="44"/>
      <c r="E25" s="45"/>
      <c r="F25" s="46">
        <f>SUM(F21:F24)</f>
        <v>0</v>
      </c>
    </row>
    <row r="26" spans="1:6" s="93" customFormat="1" ht="18" customHeight="1" thickBot="1">
      <c r="A26" s="88"/>
      <c r="B26" s="90"/>
      <c r="C26" s="89"/>
      <c r="D26" s="91"/>
      <c r="E26" s="87"/>
      <c r="F26" s="92"/>
    </row>
    <row r="27" spans="1:6" s="93" customFormat="1" ht="18" customHeight="1">
      <c r="A27" s="23"/>
      <c r="B27" s="24" t="s">
        <v>60</v>
      </c>
      <c r="C27" s="25"/>
      <c r="D27" s="26"/>
      <c r="E27" s="27"/>
      <c r="F27" s="28"/>
    </row>
    <row r="28" spans="1:6" s="93" customFormat="1" ht="18" customHeight="1">
      <c r="A28" s="29"/>
      <c r="B28" s="30" t="s">
        <v>64</v>
      </c>
      <c r="C28" s="31"/>
      <c r="D28" s="32"/>
      <c r="E28" s="108"/>
      <c r="F28" s="34">
        <f>'C10-3.0'!F11</f>
        <v>0</v>
      </c>
    </row>
    <row r="29" spans="1:6" s="93" customFormat="1" ht="18" customHeight="1">
      <c r="A29" s="29"/>
      <c r="B29" s="30" t="s">
        <v>65</v>
      </c>
      <c r="C29" s="31"/>
      <c r="D29" s="32"/>
      <c r="E29" s="108"/>
      <c r="F29" s="34">
        <f>'C10-3.0'!F36</f>
        <v>0</v>
      </c>
    </row>
    <row r="30" spans="1:6" s="93" customFormat="1" ht="18" customHeight="1">
      <c r="A30" s="29"/>
      <c r="B30" s="30" t="s">
        <v>66</v>
      </c>
      <c r="C30" s="31"/>
      <c r="D30" s="32"/>
      <c r="E30" s="108"/>
      <c r="F30" s="34">
        <f>'C10-3.0'!F50</f>
        <v>0</v>
      </c>
    </row>
    <row r="31" spans="1:6" s="93" customFormat="1" ht="18" customHeight="1">
      <c r="A31" s="35"/>
      <c r="B31" s="36" t="s">
        <v>67</v>
      </c>
      <c r="C31" s="37"/>
      <c r="D31" s="38"/>
      <c r="E31" s="108"/>
      <c r="F31" s="40">
        <f>'C10-3.0'!F65</f>
        <v>0</v>
      </c>
    </row>
    <row r="32" spans="1:6" s="93" customFormat="1" ht="18" customHeight="1" thickBot="1">
      <c r="A32" s="41"/>
      <c r="B32" s="42" t="s">
        <v>150</v>
      </c>
      <c r="C32" s="43"/>
      <c r="D32" s="44"/>
      <c r="E32" s="45"/>
      <c r="F32" s="46">
        <f>SUM(F28:F31)</f>
        <v>0</v>
      </c>
    </row>
    <row r="33" spans="1:8" s="93" customFormat="1" ht="18" customHeight="1" thickBot="1">
      <c r="A33" s="88"/>
      <c r="B33" s="90"/>
      <c r="C33" s="89"/>
      <c r="D33" s="91"/>
      <c r="E33" s="87"/>
      <c r="F33" s="92"/>
    </row>
    <row r="34" spans="1:8" s="93" customFormat="1" ht="18" customHeight="1">
      <c r="A34" s="23"/>
      <c r="B34" s="24" t="s">
        <v>59</v>
      </c>
      <c r="C34" s="25"/>
      <c r="D34" s="26"/>
      <c r="E34" s="27"/>
      <c r="F34" s="28"/>
    </row>
    <row r="35" spans="1:8" s="93" customFormat="1" ht="18" customHeight="1">
      <c r="A35" s="29"/>
      <c r="B35" s="30" t="s">
        <v>64</v>
      </c>
      <c r="C35" s="31"/>
      <c r="D35" s="32"/>
      <c r="E35" s="33"/>
      <c r="F35" s="34">
        <f>'C10-4.0'!F11</f>
        <v>0</v>
      </c>
    </row>
    <row r="36" spans="1:8" s="93" customFormat="1" ht="18" customHeight="1">
      <c r="A36" s="29"/>
      <c r="B36" s="30" t="s">
        <v>65</v>
      </c>
      <c r="C36" s="31"/>
      <c r="D36" s="32"/>
      <c r="E36" s="33"/>
      <c r="F36" s="34">
        <f>'C10-4.0'!F36</f>
        <v>0</v>
      </c>
    </row>
    <row r="37" spans="1:8" s="93" customFormat="1" ht="18" customHeight="1">
      <c r="A37" s="29"/>
      <c r="B37" s="30" t="s">
        <v>66</v>
      </c>
      <c r="C37" s="31"/>
      <c r="D37" s="32"/>
      <c r="E37" s="33"/>
      <c r="F37" s="34">
        <f>'C10-4.0'!F48</f>
        <v>0</v>
      </c>
    </row>
    <row r="38" spans="1:8" s="93" customFormat="1" ht="18" customHeight="1">
      <c r="A38" s="35"/>
      <c r="B38" s="36" t="s">
        <v>67</v>
      </c>
      <c r="C38" s="37"/>
      <c r="D38" s="38"/>
      <c r="E38" s="39"/>
      <c r="F38" s="40">
        <f>'C10-4.0'!F64</f>
        <v>0</v>
      </c>
    </row>
    <row r="39" spans="1:8" s="93" customFormat="1" ht="18" customHeight="1" thickBot="1">
      <c r="A39" s="41"/>
      <c r="B39" s="42" t="s">
        <v>149</v>
      </c>
      <c r="C39" s="43"/>
      <c r="D39" s="44"/>
      <c r="E39" s="45"/>
      <c r="F39" s="46">
        <f>SUM(F35:F38)</f>
        <v>0</v>
      </c>
    </row>
    <row r="40" spans="1:8" s="93" customFormat="1" ht="18" customHeight="1" thickBot="1">
      <c r="A40" s="88"/>
      <c r="B40" s="90"/>
      <c r="C40" s="89"/>
      <c r="D40" s="91"/>
      <c r="E40" s="87"/>
      <c r="F40" s="92"/>
    </row>
    <row r="41" spans="1:8" s="93" customFormat="1" ht="18" customHeight="1">
      <c r="A41" s="23"/>
      <c r="B41" s="24" t="s">
        <v>61</v>
      </c>
      <c r="C41" s="25"/>
      <c r="D41" s="26"/>
      <c r="E41" s="27"/>
      <c r="F41" s="28"/>
    </row>
    <row r="42" spans="1:8" s="93" customFormat="1" ht="18" customHeight="1">
      <c r="A42" s="29"/>
      <c r="B42" s="30" t="s">
        <v>64</v>
      </c>
      <c r="C42" s="31"/>
      <c r="D42" s="32"/>
      <c r="E42" s="33"/>
      <c r="F42" s="34">
        <f>'C10-5.0'!F11</f>
        <v>0</v>
      </c>
    </row>
    <row r="43" spans="1:8" s="93" customFormat="1" ht="18" customHeight="1">
      <c r="A43" s="29"/>
      <c r="B43" s="30" t="s">
        <v>65</v>
      </c>
      <c r="C43" s="31"/>
      <c r="D43" s="32"/>
      <c r="E43" s="33"/>
      <c r="F43" s="34">
        <f>'C10-5.0'!F36</f>
        <v>0</v>
      </c>
    </row>
    <row r="44" spans="1:8" s="93" customFormat="1" ht="18" customHeight="1">
      <c r="A44" s="29"/>
      <c r="B44" s="30" t="s">
        <v>66</v>
      </c>
      <c r="C44" s="31"/>
      <c r="D44" s="32"/>
      <c r="E44" s="33"/>
      <c r="F44" s="34">
        <f>'C10-5.0'!F50</f>
        <v>0</v>
      </c>
    </row>
    <row r="45" spans="1:8" s="93" customFormat="1" ht="18" customHeight="1">
      <c r="A45" s="35"/>
      <c r="B45" s="36" t="s">
        <v>67</v>
      </c>
      <c r="C45" s="37"/>
      <c r="D45" s="38"/>
      <c r="E45" s="39"/>
      <c r="F45" s="40">
        <f>'C10-5.0'!F65</f>
        <v>0</v>
      </c>
    </row>
    <row r="46" spans="1:8" s="93" customFormat="1" ht="18" customHeight="1" thickBot="1">
      <c r="A46" s="41"/>
      <c r="B46" s="42" t="s">
        <v>151</v>
      </c>
      <c r="C46" s="43"/>
      <c r="D46" s="44"/>
      <c r="E46" s="45"/>
      <c r="F46" s="46">
        <f>SUM(F42:F45)</f>
        <v>0</v>
      </c>
    </row>
    <row r="47" spans="1:8" ht="18" customHeight="1" thickBot="1">
      <c r="A47" s="49"/>
      <c r="B47" s="50"/>
      <c r="C47" s="51"/>
      <c r="D47" s="52"/>
      <c r="E47" s="53"/>
      <c r="F47" s="54"/>
    </row>
    <row r="48" spans="1:8" ht="18" customHeight="1" thickBot="1">
      <c r="A48" s="55"/>
      <c r="B48" s="56" t="s">
        <v>68</v>
      </c>
      <c r="C48" s="57"/>
      <c r="D48" s="58"/>
      <c r="E48" s="59"/>
      <c r="F48" s="60">
        <f>F11+F18+F25+F32+F39+F46</f>
        <v>0</v>
      </c>
      <c r="H48" s="94"/>
    </row>
    <row r="49" spans="1:6" ht="18" customHeight="1" thickBot="1">
      <c r="A49" s="61"/>
      <c r="B49" s="62" t="s">
        <v>69</v>
      </c>
      <c r="C49" s="63"/>
      <c r="D49" s="64"/>
      <c r="E49" s="65"/>
      <c r="F49" s="66">
        <f>F48*0.1</f>
        <v>0</v>
      </c>
    </row>
    <row r="50" spans="1:6" ht="18" customHeight="1" thickBot="1">
      <c r="A50" s="67"/>
      <c r="B50" s="68" t="s">
        <v>148</v>
      </c>
      <c r="C50" s="16"/>
      <c r="D50" s="69"/>
      <c r="E50" s="68"/>
      <c r="F50" s="70">
        <f>F48+F49</f>
        <v>0</v>
      </c>
    </row>
    <row r="51" spans="1:6" ht="18" customHeight="1" thickBot="1">
      <c r="A51" s="71"/>
      <c r="B51" s="72" t="s">
        <v>70</v>
      </c>
      <c r="C51" s="73"/>
      <c r="D51" s="74"/>
      <c r="E51" s="72"/>
      <c r="F51" s="75">
        <f>F50*0.22</f>
        <v>0</v>
      </c>
    </row>
    <row r="52" spans="1:6" ht="18" customHeight="1" thickTop="1" thickBot="1">
      <c r="A52" s="76"/>
      <c r="B52" s="77" t="s">
        <v>71</v>
      </c>
      <c r="C52" s="78"/>
      <c r="D52" s="79"/>
      <c r="E52" s="77"/>
      <c r="F52" s="80">
        <f>F50*1.22</f>
        <v>0</v>
      </c>
    </row>
    <row r="53" spans="1:6" ht="15.75" thickTop="1">
      <c r="A53" s="5"/>
      <c r="B53" s="9"/>
      <c r="C53" s="7"/>
      <c r="D53" s="8"/>
      <c r="E53" s="9"/>
      <c r="F53" s="81"/>
    </row>
    <row r="55" spans="1:6" s="84" customFormat="1" ht="42.6" customHeight="1">
      <c r="A55" s="538" t="s">
        <v>72</v>
      </c>
      <c r="B55" s="539"/>
      <c r="C55" s="539"/>
      <c r="D55" s="539"/>
      <c r="E55" s="539"/>
      <c r="F55" s="540"/>
    </row>
    <row r="56" spans="1:6" ht="43.9" customHeight="1">
      <c r="A56" s="532" t="s">
        <v>73</v>
      </c>
      <c r="B56" s="533"/>
      <c r="C56" s="533"/>
      <c r="D56" s="533"/>
      <c r="E56" s="533"/>
      <c r="F56" s="534"/>
    </row>
    <row r="57" spans="1:6" ht="158.44999999999999" customHeight="1">
      <c r="A57" s="532" t="s">
        <v>74</v>
      </c>
      <c r="B57" s="533"/>
      <c r="C57" s="533"/>
      <c r="D57" s="533"/>
      <c r="E57" s="533"/>
      <c r="F57" s="534"/>
    </row>
    <row r="58" spans="1:6" ht="28.15" customHeight="1">
      <c r="A58" s="532" t="s">
        <v>75</v>
      </c>
      <c r="B58" s="533"/>
      <c r="C58" s="533"/>
      <c r="D58" s="533"/>
      <c r="E58" s="533"/>
      <c r="F58" s="534"/>
    </row>
    <row r="59" spans="1:6" ht="51" customHeight="1">
      <c r="A59" s="532" t="s">
        <v>167</v>
      </c>
      <c r="B59" s="533"/>
      <c r="C59" s="533"/>
      <c r="D59" s="533"/>
      <c r="E59" s="533"/>
      <c r="F59" s="534"/>
    </row>
    <row r="60" spans="1:6" ht="39.75" customHeight="1">
      <c r="A60" s="532" t="s">
        <v>168</v>
      </c>
      <c r="B60" s="533"/>
      <c r="C60" s="533"/>
      <c r="D60" s="533"/>
      <c r="E60" s="533"/>
      <c r="F60" s="534"/>
    </row>
  </sheetData>
  <sheetProtection algorithmName="SHA-512" hashValue="inHT+UtGTjhJfcMFrGwlvRreob4To6pqXWmmCyS41Rwlgbehh7Yxwqbk8O0HE0yqXGaKgL7aWkpQJ6CGYymRIA==" saltValue="/rf1Ed3+hWY4oKWcDO8pWw==" spinCount="100000" sheet="1" objects="1" scenarios="1"/>
  <mergeCells count="8">
    <mergeCell ref="A59:F59"/>
    <mergeCell ref="A60:F60"/>
    <mergeCell ref="A58:F58"/>
    <mergeCell ref="B1:F1"/>
    <mergeCell ref="B2:F2"/>
    <mergeCell ref="A55:F55"/>
    <mergeCell ref="A56:F56"/>
    <mergeCell ref="A57:F57"/>
  </mergeCells>
  <pageMargins left="0.7" right="0.7" top="0.75" bottom="0.75" header="0.3" footer="0.3"/>
  <pageSetup paperSize="9" orientation="portrait" r:id="rId1"/>
  <headerFooter>
    <oddFooter xml:space="preserve">&amp;C&amp;8&amp;K00-042&amp;P/&amp;N
</odd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E6249-B3CD-42D0-9C19-BEC6708BF019}">
  <dimension ref="A1:F71"/>
  <sheetViews>
    <sheetView view="pageBreakPreview" zoomScaleNormal="100" zoomScaleSheetLayoutView="100" workbookViewId="0">
      <pane ySplit="3" topLeftCell="A45" activePane="bottomLeft" state="frozen"/>
      <selection activeCell="B36" sqref="B36"/>
      <selection pane="bottomLeft" activeCell="E57" sqref="E57:E68"/>
    </sheetView>
  </sheetViews>
  <sheetFormatPr defaultColWidth="8.85546875" defaultRowHeight="12.75"/>
  <cols>
    <col min="1" max="1" width="6.42578125" style="95" customWidth="1"/>
    <col min="2" max="2" width="44.28515625" style="110" customWidth="1"/>
    <col min="3" max="3" width="6" style="95" customWidth="1"/>
    <col min="4" max="4" width="7.7109375" style="96" customWidth="1"/>
    <col min="5" max="5" width="11.42578125" style="95" customWidth="1"/>
    <col min="6" max="6" width="13.42578125" style="95" bestFit="1" customWidth="1"/>
    <col min="7" max="7" width="3" style="111" customWidth="1"/>
    <col min="8" max="8" width="37.7109375" style="111" customWidth="1"/>
    <col min="9" max="9" width="19.7109375" style="111" customWidth="1"/>
    <col min="10" max="10" width="7.7109375" style="111" customWidth="1"/>
    <col min="11" max="11" width="15" style="111" customWidth="1"/>
    <col min="12" max="12" width="18.5703125" style="111" customWidth="1"/>
    <col min="13" max="16384" width="8.85546875" style="111"/>
  </cols>
  <sheetData>
    <row r="1" spans="1:6" s="109" customFormat="1" ht="13.5" thickBot="1">
      <c r="A1" s="120" t="s">
        <v>132</v>
      </c>
      <c r="B1" s="541" t="s">
        <v>56</v>
      </c>
      <c r="C1" s="542"/>
      <c r="D1" s="542"/>
      <c r="E1" s="542"/>
      <c r="F1" s="543"/>
    </row>
    <row r="2" spans="1:6" s="109" customFormat="1" ht="13.5" thickBot="1">
      <c r="A2" s="121"/>
      <c r="B2" s="122"/>
      <c r="C2" s="123"/>
      <c r="D2" s="124"/>
      <c r="E2" s="123"/>
      <c r="F2" s="123"/>
    </row>
    <row r="3" spans="1:6" s="85" customFormat="1" ht="26.25" thickBot="1">
      <c r="A3" s="125" t="s">
        <v>0</v>
      </c>
      <c r="B3" s="126" t="s">
        <v>1</v>
      </c>
      <c r="C3" s="126" t="s">
        <v>2</v>
      </c>
      <c r="D3" s="127" t="s">
        <v>3</v>
      </c>
      <c r="E3" s="128" t="s">
        <v>4</v>
      </c>
      <c r="F3" s="129" t="s">
        <v>5</v>
      </c>
    </row>
    <row r="4" spans="1:6" ht="13.5" thickBot="1">
      <c r="A4" s="130"/>
      <c r="B4" s="131"/>
      <c r="C4" s="130"/>
      <c r="D4" s="132"/>
      <c r="E4" s="133"/>
      <c r="F4" s="133"/>
    </row>
    <row r="5" spans="1:6" s="86" customFormat="1" ht="13.5" thickBot="1">
      <c r="A5" s="134"/>
      <c r="B5" s="135" t="s">
        <v>76</v>
      </c>
      <c r="C5" s="136"/>
      <c r="D5" s="137"/>
      <c r="E5" s="138"/>
      <c r="F5" s="139"/>
    </row>
    <row r="6" spans="1:6" ht="140.25">
      <c r="A6" s="140" t="s">
        <v>77</v>
      </c>
      <c r="B6" s="141" t="s">
        <v>152</v>
      </c>
      <c r="C6" s="142" t="s">
        <v>8</v>
      </c>
      <c r="D6" s="143">
        <v>1</v>
      </c>
      <c r="E6" s="97"/>
      <c r="F6" s="144">
        <f>D6*E6</f>
        <v>0</v>
      </c>
    </row>
    <row r="7" spans="1:6" ht="118.5" customHeight="1">
      <c r="A7" s="145" t="s">
        <v>78</v>
      </c>
      <c r="B7" s="146" t="s">
        <v>153</v>
      </c>
      <c r="C7" s="147" t="s">
        <v>8</v>
      </c>
      <c r="D7" s="148">
        <v>1</v>
      </c>
      <c r="E7" s="98"/>
      <c r="F7" s="149">
        <f t="shared" ref="F7:F14" si="0">D7*E7</f>
        <v>0</v>
      </c>
    </row>
    <row r="8" spans="1:6" ht="76.5">
      <c r="A8" s="145" t="s">
        <v>79</v>
      </c>
      <c r="B8" s="146" t="s">
        <v>154</v>
      </c>
      <c r="C8" s="147" t="s">
        <v>8</v>
      </c>
      <c r="D8" s="150">
        <v>1</v>
      </c>
      <c r="E8" s="98"/>
      <c r="F8" s="149">
        <f t="shared" si="0"/>
        <v>0</v>
      </c>
    </row>
    <row r="9" spans="1:6" ht="38.25">
      <c r="A9" s="145" t="s">
        <v>80</v>
      </c>
      <c r="B9" s="151" t="s">
        <v>9</v>
      </c>
      <c r="C9" s="147" t="s">
        <v>6</v>
      </c>
      <c r="D9" s="150">
        <v>11</v>
      </c>
      <c r="E9" s="98"/>
      <c r="F9" s="149">
        <f t="shared" si="0"/>
        <v>0</v>
      </c>
    </row>
    <row r="10" spans="1:6" ht="25.5">
      <c r="A10" s="145" t="s">
        <v>81</v>
      </c>
      <c r="B10" s="146" t="s">
        <v>10</v>
      </c>
      <c r="C10" s="147" t="s">
        <v>7</v>
      </c>
      <c r="D10" s="150">
        <v>328.1</v>
      </c>
      <c r="E10" s="98"/>
      <c r="F10" s="149">
        <f t="shared" si="0"/>
        <v>0</v>
      </c>
    </row>
    <row r="11" spans="1:6" ht="25.5">
      <c r="A11" s="145" t="s">
        <v>82</v>
      </c>
      <c r="B11" s="146" t="s">
        <v>11</v>
      </c>
      <c r="C11" s="147" t="s">
        <v>6</v>
      </c>
      <c r="D11" s="150">
        <v>13</v>
      </c>
      <c r="E11" s="98"/>
      <c r="F11" s="149">
        <f t="shared" si="0"/>
        <v>0</v>
      </c>
    </row>
    <row r="12" spans="1:6" ht="38.25">
      <c r="A12" s="145" t="s">
        <v>83</v>
      </c>
      <c r="B12" s="146" t="s">
        <v>12</v>
      </c>
      <c r="C12" s="152" t="s">
        <v>155</v>
      </c>
      <c r="D12" s="150">
        <v>1</v>
      </c>
      <c r="E12" s="98"/>
      <c r="F12" s="149">
        <f t="shared" si="0"/>
        <v>0</v>
      </c>
    </row>
    <row r="13" spans="1:6" s="112" customFormat="1" ht="38.25">
      <c r="A13" s="145" t="s">
        <v>134</v>
      </c>
      <c r="B13" s="146" t="s">
        <v>13</v>
      </c>
      <c r="C13" s="152" t="s">
        <v>7</v>
      </c>
      <c r="D13" s="153">
        <v>11.8</v>
      </c>
      <c r="E13" s="99"/>
      <c r="F13" s="149">
        <f t="shared" si="0"/>
        <v>0</v>
      </c>
    </row>
    <row r="14" spans="1:6" ht="39" thickBot="1">
      <c r="A14" s="154" t="s">
        <v>135</v>
      </c>
      <c r="B14" s="155" t="s">
        <v>14</v>
      </c>
      <c r="C14" s="156" t="s">
        <v>156</v>
      </c>
      <c r="D14" s="157">
        <v>37.26</v>
      </c>
      <c r="E14" s="100"/>
      <c r="F14" s="158">
        <f t="shared" si="0"/>
        <v>0</v>
      </c>
    </row>
    <row r="15" spans="1:6" ht="13.5" thickBot="1">
      <c r="A15" s="159" t="s">
        <v>84</v>
      </c>
      <c r="B15" s="160" t="s">
        <v>85</v>
      </c>
      <c r="C15" s="161"/>
      <c r="D15" s="162"/>
      <c r="E15" s="163"/>
      <c r="F15" s="164">
        <f>SUM(F6:F14)</f>
        <v>0</v>
      </c>
    </row>
    <row r="16" spans="1:6" ht="13.5" thickBot="1">
      <c r="A16" s="165"/>
      <c r="B16" s="166"/>
      <c r="C16" s="167"/>
      <c r="D16" s="168"/>
      <c r="E16" s="169"/>
      <c r="F16" s="170"/>
    </row>
    <row r="17" spans="1:6" ht="13.5" thickBot="1">
      <c r="A17" s="171"/>
      <c r="B17" s="172" t="s">
        <v>86</v>
      </c>
      <c r="C17" s="173"/>
      <c r="D17" s="174"/>
      <c r="E17" s="175"/>
      <c r="F17" s="176"/>
    </row>
    <row r="18" spans="1:6" s="112" customFormat="1" ht="63.75">
      <c r="A18" s="177"/>
      <c r="B18" s="178" t="s">
        <v>16</v>
      </c>
      <c r="C18" s="179"/>
      <c r="D18" s="180"/>
      <c r="E18" s="181"/>
      <c r="F18" s="182"/>
    </row>
    <row r="19" spans="1:6" s="112" customFormat="1" ht="38.25">
      <c r="A19" s="183"/>
      <c r="B19" s="184" t="s">
        <v>17</v>
      </c>
      <c r="C19" s="152"/>
      <c r="D19" s="153"/>
      <c r="E19" s="185"/>
      <c r="F19" s="186"/>
    </row>
    <row r="20" spans="1:6" ht="38.25">
      <c r="A20" s="187" t="s">
        <v>87</v>
      </c>
      <c r="B20" s="188" t="s">
        <v>18</v>
      </c>
      <c r="C20" s="179" t="s">
        <v>155</v>
      </c>
      <c r="D20" s="180">
        <v>177.12</v>
      </c>
      <c r="E20" s="259"/>
      <c r="F20" s="182">
        <f>D20*E20</f>
        <v>0</v>
      </c>
    </row>
    <row r="21" spans="1:6" ht="38.25">
      <c r="A21" s="145" t="s">
        <v>88</v>
      </c>
      <c r="B21" s="146" t="s">
        <v>19</v>
      </c>
      <c r="C21" s="152" t="s">
        <v>155</v>
      </c>
      <c r="D21" s="153">
        <v>18.63</v>
      </c>
      <c r="E21" s="260"/>
      <c r="F21" s="186">
        <f t="shared" ref="F21:F41" si="1">D21*E21</f>
        <v>0</v>
      </c>
    </row>
    <row r="22" spans="1:6" ht="25.5">
      <c r="A22" s="145" t="s">
        <v>89</v>
      </c>
      <c r="B22" s="146" t="s">
        <v>20</v>
      </c>
      <c r="C22" s="152" t="s">
        <v>155</v>
      </c>
      <c r="D22" s="153">
        <v>6</v>
      </c>
      <c r="E22" s="260"/>
      <c r="F22" s="186">
        <f t="shared" si="1"/>
        <v>0</v>
      </c>
    </row>
    <row r="23" spans="1:6" ht="38.25">
      <c r="A23" s="145" t="s">
        <v>90</v>
      </c>
      <c r="B23" s="146" t="s">
        <v>21</v>
      </c>
      <c r="C23" s="152"/>
      <c r="D23" s="153"/>
      <c r="E23" s="185"/>
      <c r="F23" s="186"/>
    </row>
    <row r="24" spans="1:6" ht="14.25">
      <c r="A24" s="190"/>
      <c r="B24" s="146" t="s">
        <v>22</v>
      </c>
      <c r="C24" s="152" t="s">
        <v>155</v>
      </c>
      <c r="D24" s="153">
        <v>1086.6400000000001</v>
      </c>
      <c r="E24" s="260"/>
      <c r="F24" s="186">
        <f t="shared" si="1"/>
        <v>0</v>
      </c>
    </row>
    <row r="25" spans="1:6" ht="14.25">
      <c r="A25" s="190"/>
      <c r="B25" s="146" t="s">
        <v>23</v>
      </c>
      <c r="C25" s="152" t="s">
        <v>155</v>
      </c>
      <c r="D25" s="153">
        <v>158.29</v>
      </c>
      <c r="E25" s="260"/>
      <c r="F25" s="186">
        <f t="shared" si="1"/>
        <v>0</v>
      </c>
    </row>
    <row r="26" spans="1:6" ht="51">
      <c r="A26" s="145" t="s">
        <v>91</v>
      </c>
      <c r="B26" s="146" t="s">
        <v>50</v>
      </c>
      <c r="C26" s="152"/>
      <c r="D26" s="153"/>
      <c r="E26" s="185"/>
      <c r="F26" s="186"/>
    </row>
    <row r="27" spans="1:6" ht="14.25">
      <c r="A27" s="190"/>
      <c r="B27" s="146" t="s">
        <v>22</v>
      </c>
      <c r="C27" s="152" t="s">
        <v>155</v>
      </c>
      <c r="D27" s="153">
        <v>27.3</v>
      </c>
      <c r="E27" s="260"/>
      <c r="F27" s="186">
        <f t="shared" si="1"/>
        <v>0</v>
      </c>
    </row>
    <row r="28" spans="1:6" ht="14.25">
      <c r="A28" s="190"/>
      <c r="B28" s="146" t="s">
        <v>23</v>
      </c>
      <c r="C28" s="152" t="s">
        <v>155</v>
      </c>
      <c r="D28" s="153">
        <v>21.4</v>
      </c>
      <c r="E28" s="260"/>
      <c r="F28" s="186">
        <f t="shared" si="1"/>
        <v>0</v>
      </c>
    </row>
    <row r="29" spans="1:6" ht="14.25">
      <c r="A29" s="190"/>
      <c r="B29" s="146" t="s">
        <v>24</v>
      </c>
      <c r="C29" s="152" t="s">
        <v>155</v>
      </c>
      <c r="D29" s="153">
        <v>17.55</v>
      </c>
      <c r="E29" s="260"/>
      <c r="F29" s="186">
        <f t="shared" si="1"/>
        <v>0</v>
      </c>
    </row>
    <row r="30" spans="1:6" ht="38.25">
      <c r="A30" s="145" t="s">
        <v>92</v>
      </c>
      <c r="B30" s="146" t="s">
        <v>25</v>
      </c>
      <c r="C30" s="152" t="s">
        <v>156</v>
      </c>
      <c r="D30" s="153">
        <v>27</v>
      </c>
      <c r="E30" s="260"/>
      <c r="F30" s="186">
        <f t="shared" si="1"/>
        <v>0</v>
      </c>
    </row>
    <row r="31" spans="1:6" ht="63.75">
      <c r="A31" s="145" t="s">
        <v>93</v>
      </c>
      <c r="B31" s="146" t="s">
        <v>26</v>
      </c>
      <c r="C31" s="152" t="s">
        <v>6</v>
      </c>
      <c r="D31" s="153">
        <v>6</v>
      </c>
      <c r="E31" s="260"/>
      <c r="F31" s="186">
        <f t="shared" si="1"/>
        <v>0</v>
      </c>
    </row>
    <row r="32" spans="1:6" ht="38.25">
      <c r="A32" s="145" t="s">
        <v>94</v>
      </c>
      <c r="B32" s="146" t="s">
        <v>27</v>
      </c>
      <c r="C32" s="152" t="s">
        <v>156</v>
      </c>
      <c r="D32" s="153">
        <v>264</v>
      </c>
      <c r="E32" s="260"/>
      <c r="F32" s="186">
        <f t="shared" si="1"/>
        <v>0</v>
      </c>
    </row>
    <row r="33" spans="1:6" ht="51">
      <c r="A33" s="145" t="s">
        <v>95</v>
      </c>
      <c r="B33" s="146" t="s">
        <v>28</v>
      </c>
      <c r="C33" s="152" t="s">
        <v>155</v>
      </c>
      <c r="D33" s="153">
        <v>42.65</v>
      </c>
      <c r="E33" s="260"/>
      <c r="F33" s="186">
        <f t="shared" si="1"/>
        <v>0</v>
      </c>
    </row>
    <row r="34" spans="1:6" ht="63.75">
      <c r="A34" s="145" t="s">
        <v>96</v>
      </c>
      <c r="B34" s="146" t="s">
        <v>36</v>
      </c>
      <c r="C34" s="152" t="s">
        <v>155</v>
      </c>
      <c r="D34" s="153">
        <v>114.48</v>
      </c>
      <c r="E34" s="260"/>
      <c r="F34" s="186">
        <f t="shared" si="1"/>
        <v>0</v>
      </c>
    </row>
    <row r="35" spans="1:6" ht="89.25">
      <c r="A35" s="145" t="s">
        <v>97</v>
      </c>
      <c r="B35" s="146" t="s">
        <v>49</v>
      </c>
      <c r="C35" s="152" t="s">
        <v>155</v>
      </c>
      <c r="D35" s="153">
        <v>1035.42</v>
      </c>
      <c r="E35" s="260"/>
      <c r="F35" s="186">
        <f t="shared" si="1"/>
        <v>0</v>
      </c>
    </row>
    <row r="36" spans="1:6" ht="38.25">
      <c r="A36" s="145" t="s">
        <v>98</v>
      </c>
      <c r="B36" s="146" t="s">
        <v>29</v>
      </c>
      <c r="C36" s="152" t="s">
        <v>155</v>
      </c>
      <c r="D36" s="153">
        <v>10.8</v>
      </c>
      <c r="E36" s="260"/>
      <c r="F36" s="186">
        <f t="shared" si="1"/>
        <v>0</v>
      </c>
    </row>
    <row r="37" spans="1:6" ht="38.25">
      <c r="A37" s="145" t="s">
        <v>99</v>
      </c>
      <c r="B37" s="146" t="s">
        <v>30</v>
      </c>
      <c r="C37" s="152" t="s">
        <v>155</v>
      </c>
      <c r="D37" s="153">
        <v>7.2</v>
      </c>
      <c r="E37" s="260"/>
      <c r="F37" s="186">
        <f t="shared" si="1"/>
        <v>0</v>
      </c>
    </row>
    <row r="38" spans="1:6" ht="38.25">
      <c r="A38" s="145" t="s">
        <v>100</v>
      </c>
      <c r="B38" s="146" t="s">
        <v>31</v>
      </c>
      <c r="C38" s="152" t="s">
        <v>7</v>
      </c>
      <c r="D38" s="153">
        <v>328.1</v>
      </c>
      <c r="E38" s="260"/>
      <c r="F38" s="186">
        <f t="shared" si="1"/>
        <v>0</v>
      </c>
    </row>
    <row r="39" spans="1:6" ht="38.25">
      <c r="A39" s="145" t="s">
        <v>101</v>
      </c>
      <c r="B39" s="146" t="s">
        <v>32</v>
      </c>
      <c r="C39" s="152" t="s">
        <v>155</v>
      </c>
      <c r="D39" s="153">
        <v>19.8</v>
      </c>
      <c r="E39" s="260"/>
      <c r="F39" s="186">
        <f t="shared" si="1"/>
        <v>0</v>
      </c>
    </row>
    <row r="40" spans="1:6" ht="38.25">
      <c r="A40" s="145" t="s">
        <v>102</v>
      </c>
      <c r="B40" s="146" t="s">
        <v>33</v>
      </c>
      <c r="C40" s="152" t="s">
        <v>156</v>
      </c>
      <c r="D40" s="153">
        <v>37.26</v>
      </c>
      <c r="E40" s="260"/>
      <c r="F40" s="186">
        <f t="shared" si="1"/>
        <v>0</v>
      </c>
    </row>
    <row r="41" spans="1:6" ht="26.25" thickBot="1">
      <c r="A41" s="154" t="s">
        <v>103</v>
      </c>
      <c r="B41" s="155" t="s">
        <v>34</v>
      </c>
      <c r="C41" s="156" t="s">
        <v>156</v>
      </c>
      <c r="D41" s="191">
        <v>1980</v>
      </c>
      <c r="E41" s="261"/>
      <c r="F41" s="192">
        <f t="shared" si="1"/>
        <v>0</v>
      </c>
    </row>
    <row r="42" spans="1:6" ht="13.5" thickBot="1">
      <c r="A42" s="193" t="s">
        <v>104</v>
      </c>
      <c r="B42" s="194" t="s">
        <v>105</v>
      </c>
      <c r="C42" s="195"/>
      <c r="D42" s="196"/>
      <c r="E42" s="197"/>
      <c r="F42" s="198">
        <f>SUM(F20:F41)</f>
        <v>0</v>
      </c>
    </row>
    <row r="43" spans="1:6" ht="13.5" thickBot="1">
      <c r="A43" s="130"/>
      <c r="B43" s="131"/>
      <c r="C43" s="130"/>
      <c r="D43" s="132"/>
      <c r="E43" s="130"/>
      <c r="F43" s="130"/>
    </row>
    <row r="44" spans="1:6" ht="13.5" thickBot="1">
      <c r="A44" s="199"/>
      <c r="B44" s="200" t="s">
        <v>106</v>
      </c>
      <c r="C44" s="201"/>
      <c r="D44" s="202"/>
      <c r="E44" s="203"/>
      <c r="F44" s="204"/>
    </row>
    <row r="45" spans="1:6" ht="69" customHeight="1">
      <c r="A45" s="205"/>
      <c r="B45" s="178" t="s">
        <v>35</v>
      </c>
      <c r="C45" s="206"/>
      <c r="D45" s="207"/>
      <c r="E45" s="208"/>
      <c r="F45" s="209"/>
    </row>
    <row r="46" spans="1:6" ht="76.5">
      <c r="A46" s="210" t="s">
        <v>107</v>
      </c>
      <c r="B46" s="146" t="s">
        <v>37</v>
      </c>
      <c r="C46" s="147" t="s">
        <v>7</v>
      </c>
      <c r="D46" s="150">
        <v>328.1</v>
      </c>
      <c r="E46" s="262"/>
      <c r="F46" s="212">
        <f>D46*E46</f>
        <v>0</v>
      </c>
    </row>
    <row r="47" spans="1:6" ht="38.25">
      <c r="A47" s="213" t="s">
        <v>108</v>
      </c>
      <c r="B47" s="214" t="s">
        <v>165</v>
      </c>
      <c r="C47" s="215" t="s">
        <v>6</v>
      </c>
      <c r="D47" s="216">
        <v>1</v>
      </c>
      <c r="E47" s="263"/>
      <c r="F47" s="217">
        <f t="shared" ref="F47" si="2">D47*E47</f>
        <v>0</v>
      </c>
    </row>
    <row r="48" spans="1:6" ht="191.25">
      <c r="A48" s="210" t="s">
        <v>109</v>
      </c>
      <c r="B48" s="146" t="s">
        <v>41</v>
      </c>
      <c r="C48" s="152"/>
      <c r="D48" s="153"/>
      <c r="E48" s="185"/>
      <c r="F48" s="212"/>
    </row>
    <row r="49" spans="1:6">
      <c r="A49" s="190"/>
      <c r="B49" s="146" t="s">
        <v>38</v>
      </c>
      <c r="C49" s="152" t="s">
        <v>6</v>
      </c>
      <c r="D49" s="153">
        <v>6</v>
      </c>
      <c r="E49" s="260"/>
      <c r="F49" s="212">
        <f t="shared" ref="F49:F52" si="3">D49*E49</f>
        <v>0</v>
      </c>
    </row>
    <row r="50" spans="1:6">
      <c r="A50" s="190"/>
      <c r="B50" s="146" t="s">
        <v>39</v>
      </c>
      <c r="C50" s="152" t="s">
        <v>6</v>
      </c>
      <c r="D50" s="153">
        <v>1</v>
      </c>
      <c r="E50" s="260"/>
      <c r="F50" s="212">
        <f t="shared" si="3"/>
        <v>0</v>
      </c>
    </row>
    <row r="51" spans="1:6">
      <c r="A51" s="190"/>
      <c r="B51" s="146" t="s">
        <v>40</v>
      </c>
      <c r="C51" s="152" t="s">
        <v>6</v>
      </c>
      <c r="D51" s="153">
        <v>2</v>
      </c>
      <c r="E51" s="260"/>
      <c r="F51" s="212">
        <f t="shared" si="3"/>
        <v>0</v>
      </c>
    </row>
    <row r="52" spans="1:6" ht="51.75" thickBot="1">
      <c r="A52" s="218" t="s">
        <v>110</v>
      </c>
      <c r="B52" s="219" t="s">
        <v>51</v>
      </c>
      <c r="C52" s="220" t="s">
        <v>6</v>
      </c>
      <c r="D52" s="221">
        <v>1</v>
      </c>
      <c r="E52" s="264"/>
      <c r="F52" s="222">
        <f t="shared" si="3"/>
        <v>0</v>
      </c>
    </row>
    <row r="53" spans="1:6" ht="13.5" thickBot="1">
      <c r="A53" s="223" t="s">
        <v>114</v>
      </c>
      <c r="B53" s="224" t="s">
        <v>15</v>
      </c>
      <c r="C53" s="225"/>
      <c r="D53" s="226"/>
      <c r="E53" s="227"/>
      <c r="F53" s="228">
        <f>SUM(F46:F52)</f>
        <v>0</v>
      </c>
    </row>
    <row r="54" spans="1:6" ht="13.5" thickBot="1">
      <c r="A54" s="130"/>
      <c r="B54" s="131"/>
      <c r="C54" s="130"/>
      <c r="D54" s="132"/>
      <c r="E54" s="130"/>
      <c r="F54" s="130"/>
    </row>
    <row r="55" spans="1:6" ht="13.5" thickBot="1">
      <c r="A55" s="229"/>
      <c r="B55" s="230" t="s">
        <v>115</v>
      </c>
      <c r="C55" s="231"/>
      <c r="D55" s="232"/>
      <c r="E55" s="233"/>
      <c r="F55" s="234"/>
    </row>
    <row r="56" spans="1:6" ht="63.75">
      <c r="A56" s="183"/>
      <c r="B56" s="235" t="s">
        <v>16</v>
      </c>
      <c r="C56" s="236"/>
      <c r="D56" s="237"/>
      <c r="E56" s="238"/>
      <c r="F56" s="239"/>
    </row>
    <row r="57" spans="1:6" ht="25.5">
      <c r="A57" s="145" t="s">
        <v>116</v>
      </c>
      <c r="B57" s="146" t="s">
        <v>42</v>
      </c>
      <c r="C57" s="147" t="s">
        <v>43</v>
      </c>
      <c r="D57" s="150">
        <v>4</v>
      </c>
      <c r="E57" s="265"/>
      <c r="F57" s="240">
        <f>D57*E57</f>
        <v>0</v>
      </c>
    </row>
    <row r="58" spans="1:6" ht="25.5">
      <c r="A58" s="145" t="s">
        <v>117</v>
      </c>
      <c r="B58" s="146" t="s">
        <v>44</v>
      </c>
      <c r="C58" s="147" t="s">
        <v>43</v>
      </c>
      <c r="D58" s="150">
        <v>8</v>
      </c>
      <c r="E58" s="265"/>
      <c r="F58" s="240">
        <f t="shared" ref="F58:F68" si="4">D58*E58</f>
        <v>0</v>
      </c>
    </row>
    <row r="59" spans="1:6" ht="25.5">
      <c r="A59" s="145" t="s">
        <v>119</v>
      </c>
      <c r="B59" s="146" t="s">
        <v>45</v>
      </c>
      <c r="C59" s="147" t="s">
        <v>7</v>
      </c>
      <c r="D59" s="150">
        <v>328.1</v>
      </c>
      <c r="E59" s="265"/>
      <c r="F59" s="240">
        <f t="shared" si="4"/>
        <v>0</v>
      </c>
    </row>
    <row r="60" spans="1:6" ht="38.25">
      <c r="A60" s="145" t="s">
        <v>121</v>
      </c>
      <c r="B60" s="241" t="s">
        <v>118</v>
      </c>
      <c r="C60" s="147" t="s">
        <v>7</v>
      </c>
      <c r="D60" s="150">
        <v>328.1</v>
      </c>
      <c r="E60" s="265"/>
      <c r="F60" s="240">
        <f t="shared" ref="F60:F61" si="5">D60*E60</f>
        <v>0</v>
      </c>
    </row>
    <row r="61" spans="1:6" ht="38.25">
      <c r="A61" s="145" t="s">
        <v>123</v>
      </c>
      <c r="B61" s="241" t="s">
        <v>120</v>
      </c>
      <c r="C61" s="147" t="s">
        <v>6</v>
      </c>
      <c r="D61" s="150">
        <v>9</v>
      </c>
      <c r="E61" s="265"/>
      <c r="F61" s="240">
        <f t="shared" si="5"/>
        <v>0</v>
      </c>
    </row>
    <row r="62" spans="1:6" ht="51">
      <c r="A62" s="145" t="s">
        <v>124</v>
      </c>
      <c r="B62" s="241" t="s">
        <v>122</v>
      </c>
      <c r="C62" s="147" t="s">
        <v>7</v>
      </c>
      <c r="D62" s="150">
        <v>328.1</v>
      </c>
      <c r="E62" s="265"/>
      <c r="F62" s="240">
        <f t="shared" ref="F62" si="6">D62*E62</f>
        <v>0</v>
      </c>
    </row>
    <row r="63" spans="1:6" ht="25.5">
      <c r="A63" s="145" t="s">
        <v>125</v>
      </c>
      <c r="B63" s="151" t="s">
        <v>158</v>
      </c>
      <c r="C63" s="242" t="s">
        <v>157</v>
      </c>
      <c r="D63" s="243">
        <v>37.26</v>
      </c>
      <c r="E63" s="265"/>
      <c r="F63" s="240">
        <f t="shared" si="4"/>
        <v>0</v>
      </c>
    </row>
    <row r="64" spans="1:6" ht="26.25" customHeight="1">
      <c r="A64" s="145" t="s">
        <v>126</v>
      </c>
      <c r="B64" s="151" t="s">
        <v>159</v>
      </c>
      <c r="C64" s="242" t="s">
        <v>157</v>
      </c>
      <c r="D64" s="243">
        <v>37.26</v>
      </c>
      <c r="E64" s="265"/>
      <c r="F64" s="240">
        <f t="shared" si="4"/>
        <v>0</v>
      </c>
    </row>
    <row r="65" spans="1:6" ht="25.5">
      <c r="A65" s="145" t="s">
        <v>127</v>
      </c>
      <c r="B65" s="244" t="s">
        <v>160</v>
      </c>
      <c r="C65" s="147" t="s">
        <v>7</v>
      </c>
      <c r="D65" s="153">
        <v>12</v>
      </c>
      <c r="E65" s="260"/>
      <c r="F65" s="240">
        <f t="shared" si="4"/>
        <v>0</v>
      </c>
    </row>
    <row r="66" spans="1:6" ht="108" customHeight="1">
      <c r="A66" s="145" t="s">
        <v>128</v>
      </c>
      <c r="B66" s="146" t="s">
        <v>46</v>
      </c>
      <c r="C66" s="147" t="s">
        <v>7</v>
      </c>
      <c r="D66" s="153">
        <v>328.1</v>
      </c>
      <c r="E66" s="266"/>
      <c r="F66" s="240">
        <f t="shared" si="4"/>
        <v>0</v>
      </c>
    </row>
    <row r="67" spans="1:6" ht="38.25">
      <c r="A67" s="145" t="s">
        <v>129</v>
      </c>
      <c r="B67" s="146" t="s">
        <v>161</v>
      </c>
      <c r="C67" s="147" t="s">
        <v>8</v>
      </c>
      <c r="D67" s="153">
        <v>1</v>
      </c>
      <c r="E67" s="266"/>
      <c r="F67" s="240">
        <f t="shared" si="4"/>
        <v>0</v>
      </c>
    </row>
    <row r="68" spans="1:6" ht="51.75" thickBot="1">
      <c r="A68" s="145" t="s">
        <v>146</v>
      </c>
      <c r="B68" s="245" t="s">
        <v>48</v>
      </c>
      <c r="C68" s="246" t="s">
        <v>6</v>
      </c>
      <c r="D68" s="191">
        <v>1</v>
      </c>
      <c r="E68" s="261"/>
      <c r="F68" s="240">
        <f t="shared" si="4"/>
        <v>0</v>
      </c>
    </row>
    <row r="69" spans="1:6" ht="13.5" thickBot="1">
      <c r="A69" s="247" t="s">
        <v>130</v>
      </c>
      <c r="B69" s="248" t="s">
        <v>131</v>
      </c>
      <c r="C69" s="249"/>
      <c r="D69" s="250"/>
      <c r="E69" s="251"/>
      <c r="F69" s="252">
        <f>SUM(F57:F68)</f>
        <v>0</v>
      </c>
    </row>
    <row r="70" spans="1:6" ht="13.5" thickBot="1">
      <c r="A70" s="130"/>
      <c r="B70" s="131"/>
      <c r="C70" s="130"/>
      <c r="D70" s="132"/>
      <c r="E70" s="130"/>
      <c r="F70" s="130"/>
    </row>
    <row r="71" spans="1:6" ht="13.5" thickBot="1">
      <c r="A71" s="253" t="s">
        <v>137</v>
      </c>
      <c r="B71" s="254" t="s">
        <v>136</v>
      </c>
      <c r="C71" s="255"/>
      <c r="D71" s="256"/>
      <c r="E71" s="257"/>
      <c r="F71" s="258">
        <f>F15+F42+F53+F69</f>
        <v>0</v>
      </c>
    </row>
  </sheetData>
  <sheetProtection algorithmName="SHA-512" hashValue="kV0Q+6ACvgfPNrNe2uk+TTOZvPX1giR9bAOHHduAhc39DXQJlQf5LbV5ro9ZlSdJk8r2NO+xOGlMaU6XeGQNiw==" saltValue="rC89wlkF7+pWYggBRHIETQ==" spinCount="100000" sheet="1" objects="1" scenarios="1"/>
  <mergeCells count="1">
    <mergeCell ref="B1:F1"/>
  </mergeCells>
  <phoneticPr fontId="38" type="noConversion"/>
  <pageMargins left="0.70866141732283472" right="0.70866141732283472" top="0.74803149606299213" bottom="0.74803149606299213" header="0.31496062992125984" footer="0.31496062992125984"/>
  <pageSetup paperSize="9" scale="95" orientation="portrait" r:id="rId1"/>
  <headerFooter>
    <oddFooter xml:space="preserve">&amp;C&amp;8&amp;K00-039 &amp;P/&amp;N
</oddFooter>
  </headerFooter>
  <ignoredErrors>
    <ignoredError sqref="F6:F1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5"/>
  <sheetViews>
    <sheetView view="pageBreakPreview" zoomScaleNormal="100" zoomScaleSheetLayoutView="100" workbookViewId="0">
      <pane ySplit="3" topLeftCell="A32" activePane="bottomLeft" state="frozen"/>
      <selection activeCell="B8" sqref="B8"/>
      <selection pane="bottomLeft" activeCell="F2" sqref="F1:F1048576"/>
    </sheetView>
  </sheetViews>
  <sheetFormatPr defaultColWidth="8.85546875" defaultRowHeight="12.75"/>
  <cols>
    <col min="1" max="1" width="6.42578125" style="104" customWidth="1"/>
    <col min="2" max="2" width="44.28515625" style="115" customWidth="1"/>
    <col min="3" max="3" width="6" style="104" customWidth="1"/>
    <col min="4" max="4" width="7.7109375" style="105" customWidth="1"/>
    <col min="5" max="5" width="11.42578125" style="104" customWidth="1"/>
    <col min="6" max="6" width="13.42578125" style="104" bestFit="1" customWidth="1"/>
    <col min="7" max="7" width="3" style="114" customWidth="1"/>
    <col min="8" max="8" width="37.7109375" style="114" customWidth="1"/>
    <col min="9" max="9" width="19.7109375" style="114" customWidth="1"/>
    <col min="10" max="10" width="7.7109375" style="114" customWidth="1"/>
    <col min="11" max="11" width="15" style="114" customWidth="1"/>
    <col min="12" max="12" width="18.5703125" style="114" customWidth="1"/>
    <col min="13" max="16384" width="8.85546875" style="114"/>
  </cols>
  <sheetData>
    <row r="1" spans="1:6" s="113" customFormat="1" ht="13.5" thickBot="1">
      <c r="A1" s="267" t="s">
        <v>133</v>
      </c>
      <c r="B1" s="544" t="s">
        <v>57</v>
      </c>
      <c r="C1" s="545"/>
      <c r="D1" s="545"/>
      <c r="E1" s="545"/>
      <c r="F1" s="546"/>
    </row>
    <row r="2" spans="1:6" ht="13.5" thickBot="1">
      <c r="A2" s="268"/>
      <c r="B2" s="269"/>
      <c r="C2" s="268"/>
      <c r="D2" s="270"/>
      <c r="E2" s="271"/>
      <c r="F2" s="271"/>
    </row>
    <row r="3" spans="1:6" s="1" customFormat="1" ht="26.25" thickBot="1">
      <c r="A3" s="125" t="s">
        <v>0</v>
      </c>
      <c r="B3" s="126" t="s">
        <v>1</v>
      </c>
      <c r="C3" s="126" t="s">
        <v>2</v>
      </c>
      <c r="D3" s="127" t="s">
        <v>3</v>
      </c>
      <c r="E3" s="128" t="s">
        <v>4</v>
      </c>
      <c r="F3" s="129" t="s">
        <v>5</v>
      </c>
    </row>
    <row r="4" spans="1:6" ht="13.5" thickBot="1">
      <c r="A4" s="271"/>
      <c r="B4" s="272"/>
      <c r="C4" s="271"/>
      <c r="D4" s="273"/>
      <c r="E4" s="274"/>
      <c r="F4" s="274"/>
    </row>
    <row r="5" spans="1:6" s="2" customFormat="1">
      <c r="A5" s="275"/>
      <c r="B5" s="135" t="s">
        <v>76</v>
      </c>
      <c r="C5" s="136"/>
      <c r="D5" s="137"/>
      <c r="E5" s="138"/>
      <c r="F5" s="139"/>
    </row>
    <row r="6" spans="1:6" ht="25.5">
      <c r="A6" s="145" t="s">
        <v>77</v>
      </c>
      <c r="B6" s="276" t="s">
        <v>10</v>
      </c>
      <c r="C6" s="277" t="s">
        <v>7</v>
      </c>
      <c r="D6" s="278">
        <v>31.57</v>
      </c>
      <c r="E6" s="106"/>
      <c r="F6" s="279">
        <f t="shared" ref="F6:F7" si="0">D6*E6</f>
        <v>0</v>
      </c>
    </row>
    <row r="7" spans="1:6" ht="26.25" thickBot="1">
      <c r="A7" s="154" t="s">
        <v>78</v>
      </c>
      <c r="B7" s="280" t="s">
        <v>11</v>
      </c>
      <c r="C7" s="281" t="s">
        <v>6</v>
      </c>
      <c r="D7" s="282">
        <v>2</v>
      </c>
      <c r="E7" s="107"/>
      <c r="F7" s="283">
        <f t="shared" si="0"/>
        <v>0</v>
      </c>
    </row>
    <row r="8" spans="1:6" ht="13.5" thickBot="1">
      <c r="A8" s="159" t="s">
        <v>84</v>
      </c>
      <c r="B8" s="160" t="s">
        <v>85</v>
      </c>
      <c r="C8" s="161"/>
      <c r="D8" s="162"/>
      <c r="E8" s="163"/>
      <c r="F8" s="164">
        <f>SUM(F6:F7)</f>
        <v>0</v>
      </c>
    </row>
    <row r="9" spans="1:6" ht="13.5" thickBot="1">
      <c r="A9" s="165"/>
      <c r="B9" s="166"/>
      <c r="C9" s="167"/>
      <c r="D9" s="168"/>
      <c r="E9" s="169"/>
      <c r="F9" s="170"/>
    </row>
    <row r="10" spans="1:6" ht="13.5" thickBot="1">
      <c r="A10" s="171"/>
      <c r="B10" s="172" t="s">
        <v>86</v>
      </c>
      <c r="C10" s="173"/>
      <c r="D10" s="174"/>
      <c r="E10" s="175"/>
      <c r="F10" s="176"/>
    </row>
    <row r="11" spans="1:6" s="116" customFormat="1" ht="63.75">
      <c r="A11" s="284"/>
      <c r="B11" s="285" t="s">
        <v>16</v>
      </c>
      <c r="C11" s="286"/>
      <c r="D11" s="287"/>
      <c r="E11" s="288"/>
      <c r="F11" s="289"/>
    </row>
    <row r="12" spans="1:6" s="116" customFormat="1" ht="38.25">
      <c r="A12" s="290"/>
      <c r="B12" s="285" t="s">
        <v>17</v>
      </c>
      <c r="C12" s="286"/>
      <c r="D12" s="287"/>
      <c r="E12" s="185"/>
      <c r="F12" s="289"/>
    </row>
    <row r="13" spans="1:6" ht="38.25">
      <c r="A13" s="145" t="s">
        <v>87</v>
      </c>
      <c r="B13" s="276" t="s">
        <v>18</v>
      </c>
      <c r="C13" s="286" t="s">
        <v>155</v>
      </c>
      <c r="D13" s="287">
        <v>14.15</v>
      </c>
      <c r="E13" s="260"/>
      <c r="F13" s="289">
        <f>D13*E13</f>
        <v>0</v>
      </c>
    </row>
    <row r="14" spans="1:6" ht="25.5">
      <c r="A14" s="145" t="s">
        <v>88</v>
      </c>
      <c r="B14" s="276" t="s">
        <v>20</v>
      </c>
      <c r="C14" s="286" t="s">
        <v>155</v>
      </c>
      <c r="D14" s="287">
        <v>1</v>
      </c>
      <c r="E14" s="260"/>
      <c r="F14" s="289">
        <f t="shared" ref="F14:F23" si="1">D14*E14</f>
        <v>0</v>
      </c>
    </row>
    <row r="15" spans="1:6" ht="38.25">
      <c r="A15" s="291" t="s">
        <v>89</v>
      </c>
      <c r="B15" s="276" t="s">
        <v>21</v>
      </c>
      <c r="C15" s="286"/>
      <c r="D15" s="287"/>
      <c r="E15" s="185"/>
      <c r="F15" s="289">
        <f t="shared" si="1"/>
        <v>0</v>
      </c>
    </row>
    <row r="16" spans="1:6" ht="14.25">
      <c r="A16" s="292"/>
      <c r="B16" s="276" t="s">
        <v>22</v>
      </c>
      <c r="C16" s="286" t="s">
        <v>155</v>
      </c>
      <c r="D16" s="287">
        <v>67.64</v>
      </c>
      <c r="E16" s="260"/>
      <c r="F16" s="289">
        <f t="shared" si="1"/>
        <v>0</v>
      </c>
    </row>
    <row r="17" spans="1:6" ht="63.75">
      <c r="A17" s="291" t="s">
        <v>90</v>
      </c>
      <c r="B17" s="276" t="s">
        <v>26</v>
      </c>
      <c r="C17" s="286" t="s">
        <v>6</v>
      </c>
      <c r="D17" s="287">
        <v>1</v>
      </c>
      <c r="E17" s="260"/>
      <c r="F17" s="293">
        <f t="shared" si="1"/>
        <v>0</v>
      </c>
    </row>
    <row r="18" spans="1:6" ht="38.25">
      <c r="A18" s="291" t="s">
        <v>91</v>
      </c>
      <c r="B18" s="276" t="s">
        <v>27</v>
      </c>
      <c r="C18" s="286" t="s">
        <v>156</v>
      </c>
      <c r="D18" s="287">
        <v>25.26</v>
      </c>
      <c r="E18" s="260"/>
      <c r="F18" s="289">
        <f t="shared" si="1"/>
        <v>0</v>
      </c>
    </row>
    <row r="19" spans="1:6" ht="51">
      <c r="A19" s="291" t="s">
        <v>92</v>
      </c>
      <c r="B19" s="276" t="s">
        <v>28</v>
      </c>
      <c r="C19" s="286" t="s">
        <v>155</v>
      </c>
      <c r="D19" s="287">
        <v>3.93</v>
      </c>
      <c r="E19" s="260"/>
      <c r="F19" s="289">
        <f t="shared" si="1"/>
        <v>0</v>
      </c>
    </row>
    <row r="20" spans="1:6" ht="63.75">
      <c r="A20" s="291" t="s">
        <v>93</v>
      </c>
      <c r="B20" s="276" t="s">
        <v>36</v>
      </c>
      <c r="C20" s="286" t="s">
        <v>155</v>
      </c>
      <c r="D20" s="287">
        <v>9.43</v>
      </c>
      <c r="E20" s="260"/>
      <c r="F20" s="289">
        <f t="shared" si="1"/>
        <v>0</v>
      </c>
    </row>
    <row r="21" spans="1:6" ht="89.25">
      <c r="A21" s="291" t="s">
        <v>94</v>
      </c>
      <c r="B21" s="276" t="s">
        <v>49</v>
      </c>
      <c r="C21" s="286" t="s">
        <v>155</v>
      </c>
      <c r="D21" s="287">
        <v>53.29</v>
      </c>
      <c r="E21" s="260"/>
      <c r="F21" s="289">
        <f t="shared" ref="F21:F22" si="2">D21*E21</f>
        <v>0</v>
      </c>
    </row>
    <row r="22" spans="1:6" ht="38.25">
      <c r="A22" s="145" t="s">
        <v>95</v>
      </c>
      <c r="B22" s="146" t="s">
        <v>31</v>
      </c>
      <c r="C22" s="152" t="s">
        <v>7</v>
      </c>
      <c r="D22" s="153">
        <v>31.57</v>
      </c>
      <c r="E22" s="260"/>
      <c r="F22" s="186">
        <f t="shared" si="2"/>
        <v>0</v>
      </c>
    </row>
    <row r="23" spans="1:6" ht="26.25" thickBot="1">
      <c r="A23" s="145" t="s">
        <v>96</v>
      </c>
      <c r="B23" s="294" t="s">
        <v>34</v>
      </c>
      <c r="C23" s="295" t="s">
        <v>156</v>
      </c>
      <c r="D23" s="296">
        <v>192</v>
      </c>
      <c r="E23" s="340"/>
      <c r="F23" s="289">
        <f t="shared" si="1"/>
        <v>0</v>
      </c>
    </row>
    <row r="24" spans="1:6" ht="13.5" thickBot="1">
      <c r="A24" s="297" t="s">
        <v>104</v>
      </c>
      <c r="B24" s="298" t="s">
        <v>105</v>
      </c>
      <c r="C24" s="299"/>
      <c r="D24" s="300"/>
      <c r="E24" s="301"/>
      <c r="F24" s="302">
        <f>SUM(F13:F23)</f>
        <v>0</v>
      </c>
    </row>
    <row r="25" spans="1:6" ht="13.5" thickBot="1">
      <c r="A25" s="303"/>
      <c r="B25" s="272"/>
      <c r="C25" s="271"/>
      <c r="D25" s="273"/>
      <c r="E25" s="271"/>
      <c r="F25" s="303"/>
    </row>
    <row r="26" spans="1:6">
      <c r="A26" s="304"/>
      <c r="B26" s="305" t="s">
        <v>106</v>
      </c>
      <c r="C26" s="306"/>
      <c r="D26" s="307"/>
      <c r="E26" s="308"/>
      <c r="F26" s="309"/>
    </row>
    <row r="27" spans="1:6" ht="63.75">
      <c r="A27" s="310"/>
      <c r="B27" s="285" t="s">
        <v>35</v>
      </c>
      <c r="C27" s="277"/>
      <c r="D27" s="278"/>
      <c r="E27" s="211"/>
      <c r="F27" s="212"/>
    </row>
    <row r="28" spans="1:6" ht="76.5">
      <c r="A28" s="311" t="s">
        <v>107</v>
      </c>
      <c r="B28" s="276" t="s">
        <v>37</v>
      </c>
      <c r="C28" s="277" t="s">
        <v>7</v>
      </c>
      <c r="D28" s="278">
        <v>31.57</v>
      </c>
      <c r="E28" s="262"/>
      <c r="F28" s="212">
        <f>D28*E28</f>
        <v>0</v>
      </c>
    </row>
    <row r="29" spans="1:6" ht="191.25">
      <c r="A29" s="311" t="s">
        <v>108</v>
      </c>
      <c r="B29" s="276" t="s">
        <v>41</v>
      </c>
      <c r="C29" s="286"/>
      <c r="D29" s="287"/>
      <c r="E29" s="185"/>
      <c r="F29" s="212"/>
    </row>
    <row r="30" spans="1:6">
      <c r="A30" s="312"/>
      <c r="B30" s="276" t="s">
        <v>38</v>
      </c>
      <c r="C30" s="286" t="s">
        <v>6</v>
      </c>
      <c r="D30" s="287">
        <v>1</v>
      </c>
      <c r="E30" s="260"/>
      <c r="F30" s="212">
        <f t="shared" ref="F30:F31" si="3">D30*E30</f>
        <v>0</v>
      </c>
    </row>
    <row r="31" spans="1:6" ht="51.75" thickBot="1">
      <c r="A31" s="313" t="s">
        <v>109</v>
      </c>
      <c r="B31" s="280" t="s">
        <v>51</v>
      </c>
      <c r="C31" s="281" t="s">
        <v>6</v>
      </c>
      <c r="D31" s="282">
        <v>1</v>
      </c>
      <c r="E31" s="341"/>
      <c r="F31" s="314">
        <f t="shared" si="3"/>
        <v>0</v>
      </c>
    </row>
    <row r="32" spans="1:6" ht="13.5" thickBot="1">
      <c r="A32" s="315" t="s">
        <v>114</v>
      </c>
      <c r="B32" s="316" t="s">
        <v>15</v>
      </c>
      <c r="C32" s="317"/>
      <c r="D32" s="318"/>
      <c r="E32" s="319"/>
      <c r="F32" s="320">
        <f>SUM(F28:F31)</f>
        <v>0</v>
      </c>
    </row>
    <row r="33" spans="1:6" ht="13.5" thickBot="1">
      <c r="A33" s="321"/>
      <c r="B33" s="322"/>
      <c r="C33" s="321"/>
      <c r="D33" s="323"/>
      <c r="E33" s="324"/>
      <c r="F33" s="324"/>
    </row>
    <row r="34" spans="1:6">
      <c r="A34" s="325"/>
      <c r="B34" s="326" t="s">
        <v>115</v>
      </c>
      <c r="C34" s="327"/>
      <c r="D34" s="328"/>
      <c r="E34" s="329"/>
      <c r="F34" s="330"/>
    </row>
    <row r="35" spans="1:6" ht="63.75">
      <c r="A35" s="331"/>
      <c r="B35" s="285" t="s">
        <v>16</v>
      </c>
      <c r="C35" s="286"/>
      <c r="D35" s="287"/>
      <c r="E35" s="185"/>
      <c r="F35" s="289"/>
    </row>
    <row r="36" spans="1:6" ht="25.5">
      <c r="A36" s="145" t="s">
        <v>116</v>
      </c>
      <c r="B36" s="276" t="s">
        <v>42</v>
      </c>
      <c r="C36" s="277" t="s">
        <v>43</v>
      </c>
      <c r="D36" s="278">
        <v>2</v>
      </c>
      <c r="E36" s="342"/>
      <c r="F36" s="240">
        <f>D36*E36</f>
        <v>0</v>
      </c>
    </row>
    <row r="37" spans="1:6" ht="25.5">
      <c r="A37" s="145" t="s">
        <v>117</v>
      </c>
      <c r="B37" s="276" t="s">
        <v>44</v>
      </c>
      <c r="C37" s="277" t="s">
        <v>43</v>
      </c>
      <c r="D37" s="278">
        <v>2</v>
      </c>
      <c r="E37" s="342"/>
      <c r="F37" s="240">
        <f t="shared" ref="F37:F42" si="4">D37*E37</f>
        <v>0</v>
      </c>
    </row>
    <row r="38" spans="1:6" ht="25.5">
      <c r="A38" s="145" t="s">
        <v>119</v>
      </c>
      <c r="B38" s="276" t="s">
        <v>45</v>
      </c>
      <c r="C38" s="277" t="s">
        <v>7</v>
      </c>
      <c r="D38" s="278">
        <v>31.57</v>
      </c>
      <c r="E38" s="342"/>
      <c r="F38" s="240">
        <f t="shared" si="4"/>
        <v>0</v>
      </c>
    </row>
    <row r="39" spans="1:6" ht="38.25">
      <c r="A39" s="145" t="s">
        <v>121</v>
      </c>
      <c r="B39" s="241" t="s">
        <v>118</v>
      </c>
      <c r="C39" s="277" t="s">
        <v>7</v>
      </c>
      <c r="D39" s="278">
        <v>31.57</v>
      </c>
      <c r="E39" s="342"/>
      <c r="F39" s="240">
        <f t="shared" ref="F39:F40" si="5">D39*E39</f>
        <v>0</v>
      </c>
    </row>
    <row r="40" spans="1:6" ht="38.25">
      <c r="A40" s="145" t="s">
        <v>123</v>
      </c>
      <c r="B40" s="241" t="s">
        <v>120</v>
      </c>
      <c r="C40" s="147" t="s">
        <v>6</v>
      </c>
      <c r="D40" s="150">
        <v>1</v>
      </c>
      <c r="E40" s="265"/>
      <c r="F40" s="240">
        <f t="shared" si="5"/>
        <v>0</v>
      </c>
    </row>
    <row r="41" spans="1:6" ht="51">
      <c r="A41" s="145" t="s">
        <v>124</v>
      </c>
      <c r="B41" s="241" t="s">
        <v>122</v>
      </c>
      <c r="C41" s="277" t="s">
        <v>7</v>
      </c>
      <c r="D41" s="278">
        <v>31.57</v>
      </c>
      <c r="E41" s="342"/>
      <c r="F41" s="240">
        <f t="shared" ref="F41" si="6">D41*E41</f>
        <v>0</v>
      </c>
    </row>
    <row r="42" spans="1:6" ht="102">
      <c r="A42" s="145" t="s">
        <v>125</v>
      </c>
      <c r="B42" s="332" t="s">
        <v>46</v>
      </c>
      <c r="C42" s="277" t="s">
        <v>7</v>
      </c>
      <c r="D42" s="333">
        <v>31.57</v>
      </c>
      <c r="E42" s="343"/>
      <c r="F42" s="240">
        <f t="shared" si="4"/>
        <v>0</v>
      </c>
    </row>
    <row r="43" spans="1:6" ht="13.5" thickBot="1">
      <c r="A43" s="334" t="s">
        <v>130</v>
      </c>
      <c r="B43" s="335" t="s">
        <v>131</v>
      </c>
      <c r="C43" s="336"/>
      <c r="D43" s="337"/>
      <c r="E43" s="338"/>
      <c r="F43" s="339">
        <f>SUM(F36:F42)</f>
        <v>0</v>
      </c>
    </row>
    <row r="44" spans="1:6" ht="13.5" thickBot="1">
      <c r="A44" s="271"/>
      <c r="B44" s="272"/>
      <c r="C44" s="271"/>
      <c r="D44" s="273"/>
      <c r="E44" s="271"/>
      <c r="F44" s="271"/>
    </row>
    <row r="45" spans="1:6" ht="13.5" thickBot="1">
      <c r="A45" s="253" t="s">
        <v>133</v>
      </c>
      <c r="B45" s="254" t="s">
        <v>136</v>
      </c>
      <c r="C45" s="255"/>
      <c r="D45" s="256"/>
      <c r="E45" s="257"/>
      <c r="F45" s="258">
        <f>F8+F24+F32+F43</f>
        <v>0</v>
      </c>
    </row>
  </sheetData>
  <sheetProtection algorithmName="SHA-512" hashValue="Jt+UMiaklHYXrx/c2D2F89+eRRijoIm587LI7PllxT5CH4/UIim2uhSmtow9BHxTMJspWO5NGTZD9pcTV4h8Bw==" saltValue="NYec2wbBawgF4gkJ/L9cZQ==" spinCount="100000" sheet="1" objects="1" scenarios="1"/>
  <mergeCells count="1">
    <mergeCell ref="B1:F1"/>
  </mergeCells>
  <phoneticPr fontId="38" type="noConversion"/>
  <pageMargins left="0.70866141732283472" right="0.70866141732283472" top="0.74803149606299213" bottom="0.74803149606299213" header="0.31496062992125984" footer="0.31496062992125984"/>
  <pageSetup paperSize="9" scale="97" orientation="portrait" r:id="rId1"/>
  <headerFooter>
    <oddFooter xml:space="preserve">&amp;C&amp;8&amp;K00-039 &amp;P/&amp;N
</oddFooter>
  </headerFooter>
  <colBreaks count="1" manualBreakCount="1">
    <brk id="6" max="10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6"/>
  <sheetViews>
    <sheetView view="pageBreakPreview" zoomScaleNormal="100" zoomScaleSheetLayoutView="100" workbookViewId="0">
      <pane ySplit="3" topLeftCell="A54" activePane="bottomLeft" state="frozen"/>
      <selection activeCell="B8" sqref="B8"/>
      <selection pane="bottomLeft" activeCell="E53" sqref="E53:E63"/>
    </sheetView>
  </sheetViews>
  <sheetFormatPr defaultColWidth="8.85546875" defaultRowHeight="12.75"/>
  <cols>
    <col min="1" max="1" width="6.42578125" style="271" customWidth="1"/>
    <col min="2" max="2" width="44.28515625" style="272" customWidth="1"/>
    <col min="3" max="3" width="6" style="271" customWidth="1"/>
    <col min="4" max="4" width="7.7109375" style="273" customWidth="1"/>
    <col min="5" max="5" width="11.42578125" style="271" customWidth="1"/>
    <col min="6" max="6" width="13.42578125" style="271" bestFit="1" customWidth="1"/>
    <col min="7" max="7" width="3" style="345" customWidth="1"/>
    <col min="8" max="8" width="37.7109375" style="345" customWidth="1"/>
    <col min="9" max="9" width="19.7109375" style="345" customWidth="1"/>
    <col min="10" max="10" width="7.7109375" style="345" customWidth="1"/>
    <col min="11" max="11" width="15" style="345" customWidth="1"/>
    <col min="12" max="12" width="18.5703125" style="345" customWidth="1"/>
    <col min="13" max="16384" width="8.85546875" style="345"/>
  </cols>
  <sheetData>
    <row r="1" spans="1:6" s="344" customFormat="1" ht="13.5" thickBot="1">
      <c r="A1" s="267" t="s">
        <v>138</v>
      </c>
      <c r="B1" s="544" t="s">
        <v>58</v>
      </c>
      <c r="C1" s="545"/>
      <c r="D1" s="545"/>
      <c r="E1" s="545"/>
      <c r="F1" s="546"/>
    </row>
    <row r="2" spans="1:6" ht="13.5" thickBot="1">
      <c r="A2" s="268"/>
      <c r="B2" s="269"/>
      <c r="C2" s="268"/>
      <c r="D2" s="270"/>
    </row>
    <row r="3" spans="1:6" s="346" customFormat="1" ht="26.25" thickBot="1">
      <c r="A3" s="125" t="s">
        <v>0</v>
      </c>
      <c r="B3" s="126" t="s">
        <v>1</v>
      </c>
      <c r="C3" s="126" t="s">
        <v>2</v>
      </c>
      <c r="D3" s="127" t="s">
        <v>3</v>
      </c>
      <c r="E3" s="128" t="s">
        <v>4</v>
      </c>
      <c r="F3" s="129" t="s">
        <v>5</v>
      </c>
    </row>
    <row r="4" spans="1:6" ht="13.5" thickBot="1">
      <c r="E4" s="274"/>
      <c r="F4" s="274"/>
    </row>
    <row r="5" spans="1:6" s="353" customFormat="1" ht="13.5" thickBot="1">
      <c r="A5" s="347"/>
      <c r="B5" s="348" t="s">
        <v>76</v>
      </c>
      <c r="C5" s="349"/>
      <c r="D5" s="350"/>
      <c r="E5" s="351"/>
      <c r="F5" s="352"/>
    </row>
    <row r="6" spans="1:6" ht="25.5">
      <c r="A6" s="187" t="s">
        <v>77</v>
      </c>
      <c r="B6" s="354" t="s">
        <v>10</v>
      </c>
      <c r="C6" s="355" t="s">
        <v>7</v>
      </c>
      <c r="D6" s="356">
        <v>68</v>
      </c>
      <c r="E6" s="101"/>
      <c r="F6" s="357">
        <f t="shared" ref="F6:F10" si="0">D6*E6</f>
        <v>0</v>
      </c>
    </row>
    <row r="7" spans="1:6" ht="25.5">
      <c r="A7" s="187" t="s">
        <v>78</v>
      </c>
      <c r="B7" s="354" t="s">
        <v>11</v>
      </c>
      <c r="C7" s="355" t="s">
        <v>6</v>
      </c>
      <c r="D7" s="356">
        <v>4</v>
      </c>
      <c r="E7" s="101"/>
      <c r="F7" s="357">
        <f t="shared" si="0"/>
        <v>0</v>
      </c>
    </row>
    <row r="8" spans="1:6" ht="38.25">
      <c r="A8" s="187" t="s">
        <v>79</v>
      </c>
      <c r="B8" s="354" t="s">
        <v>12</v>
      </c>
      <c r="C8" s="295" t="s">
        <v>155</v>
      </c>
      <c r="D8" s="356">
        <v>1</v>
      </c>
      <c r="E8" s="101"/>
      <c r="F8" s="357">
        <f t="shared" si="0"/>
        <v>0</v>
      </c>
    </row>
    <row r="9" spans="1:6" s="359" customFormat="1" ht="38.25">
      <c r="A9" s="187" t="s">
        <v>80</v>
      </c>
      <c r="B9" s="354" t="s">
        <v>13</v>
      </c>
      <c r="C9" s="295" t="s">
        <v>7</v>
      </c>
      <c r="D9" s="358">
        <v>28.5</v>
      </c>
      <c r="E9" s="102"/>
      <c r="F9" s="357">
        <f t="shared" si="0"/>
        <v>0</v>
      </c>
    </row>
    <row r="10" spans="1:6" s="363" customFormat="1" ht="39" thickBot="1">
      <c r="A10" s="187" t="s">
        <v>81</v>
      </c>
      <c r="B10" s="360" t="s">
        <v>14</v>
      </c>
      <c r="C10" s="361" t="s">
        <v>156</v>
      </c>
      <c r="D10" s="362">
        <v>180</v>
      </c>
      <c r="E10" s="103"/>
      <c r="F10" s="357">
        <f t="shared" si="0"/>
        <v>0</v>
      </c>
    </row>
    <row r="11" spans="1:6" ht="13.5" thickBot="1">
      <c r="A11" s="364" t="s">
        <v>84</v>
      </c>
      <c r="B11" s="365" t="s">
        <v>85</v>
      </c>
      <c r="C11" s="366"/>
      <c r="D11" s="367"/>
      <c r="E11" s="368"/>
      <c r="F11" s="369">
        <f>SUM(F6:F10)</f>
        <v>0</v>
      </c>
    </row>
    <row r="12" spans="1:6" ht="13.5" thickBot="1">
      <c r="A12" s="165"/>
      <c r="B12" s="166"/>
      <c r="C12" s="167"/>
      <c r="D12" s="168"/>
      <c r="E12" s="169"/>
      <c r="F12" s="170"/>
    </row>
    <row r="13" spans="1:6" ht="13.5" thickBot="1">
      <c r="A13" s="171"/>
      <c r="B13" s="172" t="s">
        <v>86</v>
      </c>
      <c r="C13" s="173"/>
      <c r="D13" s="174"/>
      <c r="E13" s="175"/>
      <c r="F13" s="176"/>
    </row>
    <row r="14" spans="1:6" s="376" customFormat="1" ht="63.75">
      <c r="A14" s="370"/>
      <c r="B14" s="371" t="s">
        <v>16</v>
      </c>
      <c r="C14" s="372"/>
      <c r="D14" s="373"/>
      <c r="E14" s="374"/>
      <c r="F14" s="375"/>
    </row>
    <row r="15" spans="1:6" s="376" customFormat="1" ht="38.25">
      <c r="A15" s="370"/>
      <c r="B15" s="377" t="s">
        <v>17</v>
      </c>
      <c r="C15" s="286"/>
      <c r="D15" s="287"/>
      <c r="E15" s="185"/>
      <c r="F15" s="289"/>
    </row>
    <row r="16" spans="1:6" ht="38.25">
      <c r="A16" s="145" t="s">
        <v>87</v>
      </c>
      <c r="B16" s="276" t="s">
        <v>18</v>
      </c>
      <c r="C16" s="286" t="s">
        <v>155</v>
      </c>
      <c r="D16" s="287">
        <v>12.3</v>
      </c>
      <c r="E16" s="260"/>
      <c r="F16" s="289">
        <f>D16*E16</f>
        <v>0</v>
      </c>
    </row>
    <row r="17" spans="1:6" ht="38.25">
      <c r="A17" s="145" t="s">
        <v>88</v>
      </c>
      <c r="B17" s="276" t="s">
        <v>19</v>
      </c>
      <c r="C17" s="286" t="s">
        <v>155</v>
      </c>
      <c r="D17" s="287">
        <v>19.2</v>
      </c>
      <c r="E17" s="260"/>
      <c r="F17" s="289">
        <f t="shared" ref="F17:F35" si="1">D17*E17</f>
        <v>0</v>
      </c>
    </row>
    <row r="18" spans="1:6" ht="25.5">
      <c r="A18" s="145" t="s">
        <v>89</v>
      </c>
      <c r="B18" s="276" t="s">
        <v>20</v>
      </c>
      <c r="C18" s="286" t="s">
        <v>155</v>
      </c>
      <c r="D18" s="287">
        <v>6</v>
      </c>
      <c r="E18" s="260"/>
      <c r="F18" s="289">
        <f t="shared" si="1"/>
        <v>0</v>
      </c>
    </row>
    <row r="19" spans="1:6" ht="38.25">
      <c r="A19" s="145" t="s">
        <v>90</v>
      </c>
      <c r="B19" s="276" t="s">
        <v>21</v>
      </c>
      <c r="C19" s="286"/>
      <c r="D19" s="287"/>
      <c r="E19" s="185"/>
      <c r="F19" s="289">
        <f t="shared" si="1"/>
        <v>0</v>
      </c>
    </row>
    <row r="20" spans="1:6" ht="14.25">
      <c r="A20" s="145"/>
      <c r="B20" s="276" t="s">
        <v>22</v>
      </c>
      <c r="C20" s="286" t="s">
        <v>155</v>
      </c>
      <c r="D20" s="287">
        <v>13.3</v>
      </c>
      <c r="E20" s="260"/>
      <c r="F20" s="289">
        <f t="shared" si="1"/>
        <v>0</v>
      </c>
    </row>
    <row r="21" spans="1:6" ht="51">
      <c r="A21" s="145" t="s">
        <v>91</v>
      </c>
      <c r="B21" s="276" t="s">
        <v>50</v>
      </c>
      <c r="C21" s="286"/>
      <c r="D21" s="287"/>
      <c r="E21" s="185"/>
      <c r="F21" s="289">
        <f t="shared" si="1"/>
        <v>0</v>
      </c>
    </row>
    <row r="22" spans="1:6" ht="14.25">
      <c r="A22" s="378"/>
      <c r="B22" s="276" t="s">
        <v>22</v>
      </c>
      <c r="C22" s="286" t="s">
        <v>155</v>
      </c>
      <c r="D22" s="287">
        <v>244.86</v>
      </c>
      <c r="E22" s="260"/>
      <c r="F22" s="289">
        <f t="shared" si="1"/>
        <v>0</v>
      </c>
    </row>
    <row r="23" spans="1:6" ht="14.25">
      <c r="A23" s="378"/>
      <c r="B23" s="276" t="s">
        <v>23</v>
      </c>
      <c r="C23" s="286" t="s">
        <v>155</v>
      </c>
      <c r="D23" s="287">
        <v>13.86</v>
      </c>
      <c r="E23" s="260"/>
      <c r="F23" s="289">
        <f t="shared" si="1"/>
        <v>0</v>
      </c>
    </row>
    <row r="24" spans="1:6" ht="38.25">
      <c r="A24" s="145" t="s">
        <v>92</v>
      </c>
      <c r="B24" s="276" t="s">
        <v>25</v>
      </c>
      <c r="C24" s="286" t="s">
        <v>156</v>
      </c>
      <c r="D24" s="287">
        <v>272</v>
      </c>
      <c r="E24" s="260"/>
      <c r="F24" s="289">
        <f t="shared" si="1"/>
        <v>0</v>
      </c>
    </row>
    <row r="25" spans="1:6" ht="63.75">
      <c r="A25" s="145" t="s">
        <v>93</v>
      </c>
      <c r="B25" s="276" t="s">
        <v>26</v>
      </c>
      <c r="C25" s="286" t="s">
        <v>6</v>
      </c>
      <c r="D25" s="287">
        <v>4</v>
      </c>
      <c r="E25" s="260"/>
      <c r="F25" s="289">
        <f t="shared" si="1"/>
        <v>0</v>
      </c>
    </row>
    <row r="26" spans="1:6" ht="38.25">
      <c r="A26" s="145" t="s">
        <v>94</v>
      </c>
      <c r="B26" s="276" t="s">
        <v>27</v>
      </c>
      <c r="C26" s="286" t="s">
        <v>156</v>
      </c>
      <c r="D26" s="287">
        <v>54.4</v>
      </c>
      <c r="E26" s="260"/>
      <c r="F26" s="289">
        <f t="shared" si="1"/>
        <v>0</v>
      </c>
    </row>
    <row r="27" spans="1:6" ht="51">
      <c r="A27" s="145" t="s">
        <v>95</v>
      </c>
      <c r="B27" s="276" t="s">
        <v>28</v>
      </c>
      <c r="C27" s="286" t="s">
        <v>155</v>
      </c>
      <c r="D27" s="287">
        <v>8.84</v>
      </c>
      <c r="E27" s="260"/>
      <c r="F27" s="289">
        <f t="shared" si="1"/>
        <v>0</v>
      </c>
    </row>
    <row r="28" spans="1:6" ht="63.75">
      <c r="A28" s="145" t="s">
        <v>96</v>
      </c>
      <c r="B28" s="276" t="s">
        <v>36</v>
      </c>
      <c r="C28" s="286" t="s">
        <v>155</v>
      </c>
      <c r="D28" s="287">
        <v>23.8</v>
      </c>
      <c r="E28" s="260"/>
      <c r="F28" s="289">
        <f t="shared" si="1"/>
        <v>0</v>
      </c>
    </row>
    <row r="29" spans="1:6" ht="89.25">
      <c r="A29" s="145" t="s">
        <v>97</v>
      </c>
      <c r="B29" s="276" t="s">
        <v>49</v>
      </c>
      <c r="C29" s="286" t="s">
        <v>155</v>
      </c>
      <c r="D29" s="287">
        <v>141.19</v>
      </c>
      <c r="E29" s="260"/>
      <c r="F29" s="289">
        <f t="shared" si="1"/>
        <v>0</v>
      </c>
    </row>
    <row r="30" spans="1:6" ht="38.25">
      <c r="A30" s="145" t="s">
        <v>98</v>
      </c>
      <c r="B30" s="276" t="s">
        <v>29</v>
      </c>
      <c r="C30" s="286" t="s">
        <v>155</v>
      </c>
      <c r="D30" s="287">
        <v>54</v>
      </c>
      <c r="E30" s="260"/>
      <c r="F30" s="289">
        <f t="shared" si="1"/>
        <v>0</v>
      </c>
    </row>
    <row r="31" spans="1:6" ht="38.25">
      <c r="A31" s="145" t="s">
        <v>99</v>
      </c>
      <c r="B31" s="276" t="s">
        <v>30</v>
      </c>
      <c r="C31" s="286" t="s">
        <v>155</v>
      </c>
      <c r="D31" s="287">
        <v>36</v>
      </c>
      <c r="E31" s="260"/>
      <c r="F31" s="289">
        <f t="shared" si="1"/>
        <v>0</v>
      </c>
    </row>
    <row r="32" spans="1:6" ht="38.25">
      <c r="A32" s="145" t="s">
        <v>100</v>
      </c>
      <c r="B32" s="276" t="s">
        <v>162</v>
      </c>
      <c r="C32" s="286" t="s">
        <v>7</v>
      </c>
      <c r="D32" s="287">
        <v>68</v>
      </c>
      <c r="E32" s="260"/>
      <c r="F32" s="289">
        <f t="shared" si="1"/>
        <v>0</v>
      </c>
    </row>
    <row r="33" spans="1:6" ht="38.25">
      <c r="A33" s="145" t="s">
        <v>101</v>
      </c>
      <c r="B33" s="276" t="s">
        <v>32</v>
      </c>
      <c r="C33" s="286" t="s">
        <v>155</v>
      </c>
      <c r="D33" s="287">
        <v>139.94999999999999</v>
      </c>
      <c r="E33" s="260"/>
      <c r="F33" s="289">
        <f t="shared" si="1"/>
        <v>0</v>
      </c>
    </row>
    <row r="34" spans="1:6" ht="38.25">
      <c r="A34" s="145" t="s">
        <v>102</v>
      </c>
      <c r="B34" s="276" t="s">
        <v>33</v>
      </c>
      <c r="C34" s="286" t="s">
        <v>156</v>
      </c>
      <c r="D34" s="287">
        <v>180</v>
      </c>
      <c r="E34" s="260"/>
      <c r="F34" s="289">
        <f t="shared" si="1"/>
        <v>0</v>
      </c>
    </row>
    <row r="35" spans="1:6" ht="26.25" thickBot="1">
      <c r="A35" s="379" t="s">
        <v>103</v>
      </c>
      <c r="B35" s="380" t="s">
        <v>34</v>
      </c>
      <c r="C35" s="381" t="s">
        <v>156</v>
      </c>
      <c r="D35" s="382">
        <v>12</v>
      </c>
      <c r="E35" s="401"/>
      <c r="F35" s="289">
        <f t="shared" si="1"/>
        <v>0</v>
      </c>
    </row>
    <row r="36" spans="1:6" ht="13.5" thickBot="1">
      <c r="A36" s="297" t="s">
        <v>104</v>
      </c>
      <c r="B36" s="298" t="s">
        <v>105</v>
      </c>
      <c r="C36" s="299"/>
      <c r="D36" s="300"/>
      <c r="E36" s="301"/>
      <c r="F36" s="302">
        <f>SUM(F16:F35)</f>
        <v>0</v>
      </c>
    </row>
    <row r="37" spans="1:6" ht="13.5" thickBot="1"/>
    <row r="38" spans="1:6" ht="13.5" thickBot="1">
      <c r="A38" s="304"/>
      <c r="B38" s="305" t="s">
        <v>106</v>
      </c>
      <c r="C38" s="306"/>
      <c r="D38" s="307"/>
      <c r="E38" s="308"/>
      <c r="F38" s="309"/>
    </row>
    <row r="39" spans="1:6" ht="63.75">
      <c r="A39" s="383"/>
      <c r="B39" s="384" t="s">
        <v>35</v>
      </c>
      <c r="C39" s="385"/>
      <c r="D39" s="386"/>
      <c r="E39" s="387"/>
      <c r="F39" s="388"/>
    </row>
    <row r="40" spans="1:6" ht="76.5">
      <c r="A40" s="210" t="s">
        <v>107</v>
      </c>
      <c r="B40" s="276" t="s">
        <v>37</v>
      </c>
      <c r="C40" s="277" t="s">
        <v>7</v>
      </c>
      <c r="D40" s="278">
        <v>68</v>
      </c>
      <c r="E40" s="262"/>
      <c r="F40" s="212">
        <f>D40*E40</f>
        <v>0</v>
      </c>
    </row>
    <row r="41" spans="1:6" ht="191.25">
      <c r="A41" s="210" t="s">
        <v>108</v>
      </c>
      <c r="B41" s="276" t="s">
        <v>41</v>
      </c>
      <c r="C41" s="286"/>
      <c r="D41" s="287"/>
      <c r="E41" s="185"/>
      <c r="F41" s="212"/>
    </row>
    <row r="42" spans="1:6">
      <c r="A42" s="378"/>
      <c r="B42" s="276" t="s">
        <v>38</v>
      </c>
      <c r="C42" s="286" t="s">
        <v>6</v>
      </c>
      <c r="D42" s="287">
        <v>1</v>
      </c>
      <c r="E42" s="260"/>
      <c r="F42" s="212">
        <f t="shared" ref="F42:F48" si="2">D42*E42</f>
        <v>0</v>
      </c>
    </row>
    <row r="43" spans="1:6">
      <c r="A43" s="378"/>
      <c r="B43" s="276" t="s">
        <v>39</v>
      </c>
      <c r="C43" s="286" t="s">
        <v>6</v>
      </c>
      <c r="D43" s="287">
        <v>2</v>
      </c>
      <c r="E43" s="260"/>
      <c r="F43" s="212">
        <f t="shared" si="2"/>
        <v>0</v>
      </c>
    </row>
    <row r="44" spans="1:6" ht="51">
      <c r="A44" s="210" t="s">
        <v>109</v>
      </c>
      <c r="B44" s="276" t="s">
        <v>51</v>
      </c>
      <c r="C44" s="277" t="s">
        <v>6</v>
      </c>
      <c r="D44" s="278">
        <v>1</v>
      </c>
      <c r="E44" s="262"/>
      <c r="F44" s="212">
        <f t="shared" si="2"/>
        <v>0</v>
      </c>
    </row>
    <row r="45" spans="1:6" ht="102">
      <c r="A45" s="210" t="s">
        <v>110</v>
      </c>
      <c r="B45" s="276" t="s">
        <v>54</v>
      </c>
      <c r="C45" s="286" t="s">
        <v>6</v>
      </c>
      <c r="D45" s="287">
        <v>3</v>
      </c>
      <c r="E45" s="260"/>
      <c r="F45" s="212">
        <f t="shared" si="2"/>
        <v>0</v>
      </c>
    </row>
    <row r="46" spans="1:6" ht="51">
      <c r="A46" s="210" t="s">
        <v>111</v>
      </c>
      <c r="B46" s="276" t="s">
        <v>52</v>
      </c>
      <c r="C46" s="286" t="s">
        <v>6</v>
      </c>
      <c r="D46" s="287">
        <v>3</v>
      </c>
      <c r="E46" s="260"/>
      <c r="F46" s="212">
        <f t="shared" si="2"/>
        <v>0</v>
      </c>
    </row>
    <row r="47" spans="1:6" ht="38.25">
      <c r="A47" s="210" t="s">
        <v>112</v>
      </c>
      <c r="B47" s="276" t="s">
        <v>55</v>
      </c>
      <c r="C47" s="286" t="s">
        <v>6</v>
      </c>
      <c r="D47" s="287">
        <v>3</v>
      </c>
      <c r="E47" s="260"/>
      <c r="F47" s="212">
        <f t="shared" si="2"/>
        <v>0</v>
      </c>
    </row>
    <row r="48" spans="1:6" ht="90" thickBot="1">
      <c r="A48" s="210" t="s">
        <v>113</v>
      </c>
      <c r="B48" s="280" t="s">
        <v>53</v>
      </c>
      <c r="C48" s="389" t="s">
        <v>7</v>
      </c>
      <c r="D48" s="390">
        <v>15</v>
      </c>
      <c r="E48" s="261"/>
      <c r="F48" s="212">
        <f t="shared" si="2"/>
        <v>0</v>
      </c>
    </row>
    <row r="49" spans="1:6" ht="13.5" thickBot="1">
      <c r="A49" s="223" t="s">
        <v>114</v>
      </c>
      <c r="B49" s="224" t="s">
        <v>15</v>
      </c>
      <c r="C49" s="225"/>
      <c r="D49" s="226"/>
      <c r="E49" s="227"/>
      <c r="F49" s="228">
        <f>SUM(F40:F48)</f>
        <v>0</v>
      </c>
    </row>
    <row r="50" spans="1:6" ht="13.5" thickBot="1">
      <c r="A50" s="391"/>
      <c r="B50" s="392"/>
      <c r="C50" s="391"/>
      <c r="D50" s="393"/>
      <c r="E50" s="394"/>
      <c r="F50" s="394"/>
    </row>
    <row r="51" spans="1:6" ht="13.5" thickBot="1">
      <c r="A51" s="325"/>
      <c r="B51" s="326" t="s">
        <v>115</v>
      </c>
      <c r="C51" s="327"/>
      <c r="D51" s="328"/>
      <c r="E51" s="329"/>
      <c r="F51" s="330"/>
    </row>
    <row r="52" spans="1:6" ht="51">
      <c r="A52" s="395"/>
      <c r="B52" s="396" t="s">
        <v>16</v>
      </c>
      <c r="C52" s="372"/>
      <c r="D52" s="373"/>
      <c r="E52" s="238"/>
      <c r="F52" s="375"/>
    </row>
    <row r="53" spans="1:6" ht="25.5">
      <c r="A53" s="145" t="s">
        <v>116</v>
      </c>
      <c r="B53" s="276" t="s">
        <v>42</v>
      </c>
      <c r="C53" s="277" t="s">
        <v>43</v>
      </c>
      <c r="D53" s="278">
        <v>2</v>
      </c>
      <c r="E53" s="342"/>
      <c r="F53" s="240">
        <f>D53*E53</f>
        <v>0</v>
      </c>
    </row>
    <row r="54" spans="1:6" ht="25.5">
      <c r="A54" s="145" t="s">
        <v>117</v>
      </c>
      <c r="B54" s="276" t="s">
        <v>44</v>
      </c>
      <c r="C54" s="277" t="s">
        <v>43</v>
      </c>
      <c r="D54" s="278">
        <v>4</v>
      </c>
      <c r="E54" s="342"/>
      <c r="F54" s="240">
        <f t="shared" ref="F54:F63" si="3">D54*E54</f>
        <v>0</v>
      </c>
    </row>
    <row r="55" spans="1:6" ht="25.5">
      <c r="A55" s="145" t="s">
        <v>119</v>
      </c>
      <c r="B55" s="276" t="s">
        <v>45</v>
      </c>
      <c r="C55" s="277" t="s">
        <v>7</v>
      </c>
      <c r="D55" s="278">
        <v>68</v>
      </c>
      <c r="E55" s="342"/>
      <c r="F55" s="240">
        <f t="shared" si="3"/>
        <v>0</v>
      </c>
    </row>
    <row r="56" spans="1:6" ht="38.25">
      <c r="A56" s="145" t="s">
        <v>121</v>
      </c>
      <c r="B56" s="241" t="s">
        <v>118</v>
      </c>
      <c r="C56" s="277" t="s">
        <v>7</v>
      </c>
      <c r="D56" s="278">
        <v>68</v>
      </c>
      <c r="E56" s="342"/>
      <c r="F56" s="240">
        <f t="shared" ref="F56:F57" si="4">D56*E56</f>
        <v>0</v>
      </c>
    </row>
    <row r="57" spans="1:6" ht="38.25">
      <c r="A57" s="145" t="s">
        <v>123</v>
      </c>
      <c r="B57" s="241" t="s">
        <v>120</v>
      </c>
      <c r="C57" s="147" t="s">
        <v>6</v>
      </c>
      <c r="D57" s="150">
        <v>3</v>
      </c>
      <c r="E57" s="265"/>
      <c r="F57" s="240">
        <f t="shared" si="4"/>
        <v>0</v>
      </c>
    </row>
    <row r="58" spans="1:6" ht="51">
      <c r="A58" s="145" t="s">
        <v>124</v>
      </c>
      <c r="B58" s="241" t="s">
        <v>122</v>
      </c>
      <c r="C58" s="277" t="s">
        <v>7</v>
      </c>
      <c r="D58" s="278">
        <v>68</v>
      </c>
      <c r="E58" s="342"/>
      <c r="F58" s="240">
        <f t="shared" ref="F58" si="5">D58*E58</f>
        <v>0</v>
      </c>
    </row>
    <row r="59" spans="1:6" ht="25.5">
      <c r="A59" s="145" t="s">
        <v>125</v>
      </c>
      <c r="B59" s="397" t="s">
        <v>164</v>
      </c>
      <c r="C59" s="398" t="s">
        <v>157</v>
      </c>
      <c r="D59" s="399">
        <v>180</v>
      </c>
      <c r="E59" s="342"/>
      <c r="F59" s="240">
        <f t="shared" si="3"/>
        <v>0</v>
      </c>
    </row>
    <row r="60" spans="1:6" ht="25.5">
      <c r="A60" s="145" t="s">
        <v>126</v>
      </c>
      <c r="B60" s="397" t="s">
        <v>163</v>
      </c>
      <c r="C60" s="398" t="s">
        <v>157</v>
      </c>
      <c r="D60" s="399">
        <v>180</v>
      </c>
      <c r="E60" s="342"/>
      <c r="F60" s="240">
        <f t="shared" si="3"/>
        <v>0</v>
      </c>
    </row>
    <row r="61" spans="1:6" ht="25.5">
      <c r="A61" s="145" t="s">
        <v>127</v>
      </c>
      <c r="B61" s="244" t="s">
        <v>160</v>
      </c>
      <c r="C61" s="277" t="s">
        <v>7</v>
      </c>
      <c r="D61" s="287">
        <v>136</v>
      </c>
      <c r="E61" s="260"/>
      <c r="F61" s="240">
        <f t="shared" si="3"/>
        <v>0</v>
      </c>
    </row>
    <row r="62" spans="1:6" ht="102">
      <c r="A62" s="145" t="s">
        <v>128</v>
      </c>
      <c r="B62" s="332" t="s">
        <v>46</v>
      </c>
      <c r="C62" s="277" t="s">
        <v>7</v>
      </c>
      <c r="D62" s="333">
        <v>68</v>
      </c>
      <c r="E62" s="343"/>
      <c r="F62" s="240">
        <f t="shared" si="3"/>
        <v>0</v>
      </c>
    </row>
    <row r="63" spans="1:6" ht="51.75" thickBot="1">
      <c r="A63" s="145" t="s">
        <v>129</v>
      </c>
      <c r="B63" s="400" t="s">
        <v>48</v>
      </c>
      <c r="C63" s="281" t="s">
        <v>6</v>
      </c>
      <c r="D63" s="390">
        <v>1</v>
      </c>
      <c r="E63" s="261"/>
      <c r="F63" s="240">
        <f t="shared" si="3"/>
        <v>0</v>
      </c>
    </row>
    <row r="64" spans="1:6" ht="13.5" thickBot="1">
      <c r="A64" s="247" t="s">
        <v>130</v>
      </c>
      <c r="B64" s="248" t="s">
        <v>131</v>
      </c>
      <c r="C64" s="249"/>
      <c r="D64" s="250"/>
      <c r="E64" s="251"/>
      <c r="F64" s="252">
        <f>SUM(F53:F63)</f>
        <v>0</v>
      </c>
    </row>
    <row r="65" spans="1:6" ht="13.5" thickBot="1"/>
    <row r="66" spans="1:6" ht="13.5" thickBot="1">
      <c r="A66" s="253" t="s">
        <v>138</v>
      </c>
      <c r="B66" s="254" t="s">
        <v>136</v>
      </c>
      <c r="C66" s="255"/>
      <c r="D66" s="256"/>
      <c r="E66" s="257"/>
      <c r="F66" s="258">
        <f>F11+F36+F49+F64</f>
        <v>0</v>
      </c>
    </row>
  </sheetData>
  <sheetProtection algorithmName="SHA-512" hashValue="HxyYM68s3sC/wBeSkU8QBIiIjIbrveiAtjCvNH8Uki1larqgNwpmSENji02yjfwn7qq/JzHQk1+wkkUL59AyvA==" saltValue="3qpFIu57EZdlFD2CdsF3og==" spinCount="100000" sheet="1" objects="1" scenarios="1"/>
  <mergeCells count="1">
    <mergeCell ref="B1:F1"/>
  </mergeCells>
  <phoneticPr fontId="38" type="noConversion"/>
  <pageMargins left="0.70866141732283472" right="0.70866141732283472" top="0.74803149606299213" bottom="0.74803149606299213" header="0.31496062992125984" footer="0.31496062992125984"/>
  <pageSetup paperSize="9" scale="97" orientation="portrait" r:id="rId1"/>
  <headerFooter>
    <oddFooter xml:space="preserve">&amp;C&amp;8&amp;K00-039 &amp;P/&amp;N
</oddFooter>
  </headerFooter>
  <colBreaks count="1" manualBreakCount="1">
    <brk id="6" max="1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7"/>
  <sheetViews>
    <sheetView view="pageBreakPreview" zoomScaleNormal="100" zoomScaleSheetLayoutView="100" workbookViewId="0">
      <pane ySplit="3" topLeftCell="A54" activePane="bottomLeft" state="frozen"/>
      <selection activeCell="B8" sqref="B8"/>
      <selection pane="bottomLeft" activeCell="E54" sqref="E54:E64"/>
    </sheetView>
  </sheetViews>
  <sheetFormatPr defaultColWidth="8.85546875" defaultRowHeight="12.75"/>
  <cols>
    <col min="1" max="1" width="6.42578125" style="271" customWidth="1"/>
    <col min="2" max="2" width="44.28515625" style="272" customWidth="1"/>
    <col min="3" max="3" width="6" style="271" customWidth="1"/>
    <col min="4" max="4" width="7.7109375" style="273" customWidth="1"/>
    <col min="5" max="5" width="11.42578125" style="271" customWidth="1"/>
    <col min="6" max="6" width="13.42578125" style="271" bestFit="1" customWidth="1"/>
    <col min="7" max="7" width="3" style="345" customWidth="1"/>
    <col min="8" max="8" width="37.7109375" style="345" customWidth="1"/>
    <col min="9" max="9" width="19.7109375" style="345" customWidth="1"/>
    <col min="10" max="10" width="7.7109375" style="345" customWidth="1"/>
    <col min="11" max="11" width="15" style="345" customWidth="1"/>
    <col min="12" max="12" width="18.5703125" style="345" customWidth="1"/>
    <col min="13" max="16384" width="8.85546875" style="345"/>
  </cols>
  <sheetData>
    <row r="1" spans="1:6" s="344" customFormat="1" ht="13.5" thickBot="1">
      <c r="A1" s="267" t="s">
        <v>140</v>
      </c>
      <c r="B1" s="544" t="s">
        <v>60</v>
      </c>
      <c r="C1" s="545"/>
      <c r="D1" s="545"/>
      <c r="E1" s="545"/>
      <c r="F1" s="546"/>
    </row>
    <row r="2" spans="1:6" ht="13.5" thickBot="1">
      <c r="A2" s="268"/>
      <c r="B2" s="269"/>
      <c r="C2" s="268"/>
      <c r="D2" s="270"/>
    </row>
    <row r="3" spans="1:6" s="346" customFormat="1" ht="26.25" thickBot="1">
      <c r="A3" s="125" t="s">
        <v>0</v>
      </c>
      <c r="B3" s="126" t="s">
        <v>1</v>
      </c>
      <c r="C3" s="126" t="s">
        <v>2</v>
      </c>
      <c r="D3" s="127" t="s">
        <v>3</v>
      </c>
      <c r="E3" s="128" t="s">
        <v>4</v>
      </c>
      <c r="F3" s="129" t="s">
        <v>5</v>
      </c>
    </row>
    <row r="4" spans="1:6" ht="13.5" thickBot="1">
      <c r="E4" s="274"/>
      <c r="F4" s="274"/>
    </row>
    <row r="5" spans="1:6" s="353" customFormat="1" ht="13.5" thickBot="1">
      <c r="A5" s="347"/>
      <c r="B5" s="402" t="s">
        <v>76</v>
      </c>
      <c r="C5" s="403"/>
      <c r="D5" s="404"/>
      <c r="E5" s="405"/>
      <c r="F5" s="406"/>
    </row>
    <row r="6" spans="1:6" ht="25.5">
      <c r="A6" s="187" t="s">
        <v>77</v>
      </c>
      <c r="B6" s="354" t="s">
        <v>10</v>
      </c>
      <c r="C6" s="355" t="s">
        <v>7</v>
      </c>
      <c r="D6" s="356">
        <v>96.9</v>
      </c>
      <c r="E6" s="101"/>
      <c r="F6" s="357">
        <f t="shared" ref="F6:F10" si="0">D6*E6</f>
        <v>0</v>
      </c>
    </row>
    <row r="7" spans="1:6" ht="25.5">
      <c r="A7" s="187" t="s">
        <v>78</v>
      </c>
      <c r="B7" s="354" t="s">
        <v>11</v>
      </c>
      <c r="C7" s="355" t="s">
        <v>6</v>
      </c>
      <c r="D7" s="356">
        <v>4</v>
      </c>
      <c r="E7" s="101"/>
      <c r="F7" s="357">
        <f t="shared" si="0"/>
        <v>0</v>
      </c>
    </row>
    <row r="8" spans="1:6" ht="38.25">
      <c r="A8" s="187" t="s">
        <v>79</v>
      </c>
      <c r="B8" s="354" t="s">
        <v>12</v>
      </c>
      <c r="C8" s="295" t="s">
        <v>155</v>
      </c>
      <c r="D8" s="356">
        <v>1</v>
      </c>
      <c r="E8" s="101"/>
      <c r="F8" s="357">
        <f t="shared" si="0"/>
        <v>0</v>
      </c>
    </row>
    <row r="9" spans="1:6" s="359" customFormat="1" ht="38.25">
      <c r="A9" s="187" t="s">
        <v>80</v>
      </c>
      <c r="B9" s="354" t="s">
        <v>13</v>
      </c>
      <c r="C9" s="295" t="s">
        <v>7</v>
      </c>
      <c r="D9" s="358">
        <v>29.83</v>
      </c>
      <c r="E9" s="102"/>
      <c r="F9" s="357">
        <f t="shared" si="0"/>
        <v>0</v>
      </c>
    </row>
    <row r="10" spans="1:6" s="363" customFormat="1" ht="39" thickBot="1">
      <c r="A10" s="187" t="s">
        <v>81</v>
      </c>
      <c r="B10" s="360" t="s">
        <v>14</v>
      </c>
      <c r="C10" s="361" t="s">
        <v>156</v>
      </c>
      <c r="D10" s="362">
        <v>495.38</v>
      </c>
      <c r="E10" s="103"/>
      <c r="F10" s="357">
        <f t="shared" si="0"/>
        <v>0</v>
      </c>
    </row>
    <row r="11" spans="1:6" ht="13.5" thickBot="1">
      <c r="A11" s="407" t="s">
        <v>84</v>
      </c>
      <c r="B11" s="408" t="s">
        <v>85</v>
      </c>
      <c r="C11" s="409"/>
      <c r="D11" s="410"/>
      <c r="E11" s="411"/>
      <c r="F11" s="412">
        <f>SUM(F6:F10)</f>
        <v>0</v>
      </c>
    </row>
    <row r="12" spans="1:6" ht="13.5" thickBot="1">
      <c r="A12" s="165"/>
      <c r="B12" s="166"/>
      <c r="C12" s="167"/>
      <c r="D12" s="168"/>
      <c r="E12" s="169"/>
      <c r="F12" s="170"/>
    </row>
    <row r="13" spans="1:6" ht="13.5" thickBot="1">
      <c r="A13" s="171"/>
      <c r="B13" s="413" t="s">
        <v>86</v>
      </c>
      <c r="C13" s="414"/>
      <c r="D13" s="415"/>
      <c r="E13" s="416"/>
      <c r="F13" s="417"/>
    </row>
    <row r="14" spans="1:6" s="376" customFormat="1" ht="63.75">
      <c r="A14" s="284"/>
      <c r="B14" s="384" t="s">
        <v>16</v>
      </c>
      <c r="C14" s="372"/>
      <c r="D14" s="373"/>
      <c r="E14" s="374"/>
      <c r="F14" s="375"/>
    </row>
    <row r="15" spans="1:6" s="376" customFormat="1" ht="38.25">
      <c r="A15" s="290"/>
      <c r="B15" s="285" t="s">
        <v>17</v>
      </c>
      <c r="C15" s="286"/>
      <c r="D15" s="287"/>
      <c r="E15" s="185"/>
      <c r="F15" s="289"/>
    </row>
    <row r="16" spans="1:6" ht="38.25">
      <c r="A16" s="145" t="s">
        <v>87</v>
      </c>
      <c r="B16" s="276" t="s">
        <v>18</v>
      </c>
      <c r="C16" s="286" t="s">
        <v>155</v>
      </c>
      <c r="D16" s="287">
        <v>12.3</v>
      </c>
      <c r="E16" s="260"/>
      <c r="F16" s="289">
        <f>D16*E16</f>
        <v>0</v>
      </c>
    </row>
    <row r="17" spans="1:6" ht="38.25">
      <c r="A17" s="145" t="s">
        <v>88</v>
      </c>
      <c r="B17" s="276" t="s">
        <v>19</v>
      </c>
      <c r="C17" s="286" t="s">
        <v>155</v>
      </c>
      <c r="D17" s="287">
        <v>49.8</v>
      </c>
      <c r="E17" s="260"/>
      <c r="F17" s="289">
        <f t="shared" ref="F17:F35" si="1">D17*E17</f>
        <v>0</v>
      </c>
    </row>
    <row r="18" spans="1:6" ht="25.5">
      <c r="A18" s="145" t="s">
        <v>89</v>
      </c>
      <c r="B18" s="276" t="s">
        <v>20</v>
      </c>
      <c r="C18" s="286" t="s">
        <v>155</v>
      </c>
      <c r="D18" s="287">
        <v>6</v>
      </c>
      <c r="E18" s="260"/>
      <c r="F18" s="289">
        <f t="shared" si="1"/>
        <v>0</v>
      </c>
    </row>
    <row r="19" spans="1:6" ht="38.25">
      <c r="A19" s="145" t="s">
        <v>90</v>
      </c>
      <c r="B19" s="276" t="s">
        <v>21</v>
      </c>
      <c r="C19" s="286"/>
      <c r="D19" s="287"/>
      <c r="E19" s="185"/>
      <c r="F19" s="289"/>
    </row>
    <row r="20" spans="1:6" ht="14.25">
      <c r="A20" s="378"/>
      <c r="B20" s="276" t="s">
        <v>22</v>
      </c>
      <c r="C20" s="286" t="s">
        <v>155</v>
      </c>
      <c r="D20" s="287">
        <v>15.8</v>
      </c>
      <c r="E20" s="260"/>
      <c r="F20" s="289">
        <f t="shared" si="1"/>
        <v>0</v>
      </c>
    </row>
    <row r="21" spans="1:6" ht="51">
      <c r="A21" s="145" t="s">
        <v>91</v>
      </c>
      <c r="B21" s="276" t="s">
        <v>50</v>
      </c>
      <c r="C21" s="286"/>
      <c r="D21" s="287"/>
      <c r="E21" s="185"/>
      <c r="F21" s="289"/>
    </row>
    <row r="22" spans="1:6" ht="14.25">
      <c r="A22" s="378"/>
      <c r="B22" s="276" t="s">
        <v>22</v>
      </c>
      <c r="C22" s="286" t="s">
        <v>155</v>
      </c>
      <c r="D22" s="287">
        <v>352.37</v>
      </c>
      <c r="E22" s="260"/>
      <c r="F22" s="289">
        <f t="shared" si="1"/>
        <v>0</v>
      </c>
    </row>
    <row r="23" spans="1:6" ht="14.25">
      <c r="A23" s="378"/>
      <c r="B23" s="276" t="s">
        <v>23</v>
      </c>
      <c r="C23" s="286" t="s">
        <v>155</v>
      </c>
      <c r="D23" s="287">
        <v>22.85</v>
      </c>
      <c r="E23" s="260"/>
      <c r="F23" s="289">
        <f t="shared" si="1"/>
        <v>0</v>
      </c>
    </row>
    <row r="24" spans="1:6" ht="38.25">
      <c r="A24" s="145" t="s">
        <v>92</v>
      </c>
      <c r="B24" s="276" t="s">
        <v>25</v>
      </c>
      <c r="C24" s="286" t="s">
        <v>156</v>
      </c>
      <c r="D24" s="287">
        <v>388</v>
      </c>
      <c r="E24" s="260"/>
      <c r="F24" s="289">
        <f t="shared" si="1"/>
        <v>0</v>
      </c>
    </row>
    <row r="25" spans="1:6" ht="63.75">
      <c r="A25" s="145" t="s">
        <v>93</v>
      </c>
      <c r="B25" s="276" t="s">
        <v>26</v>
      </c>
      <c r="C25" s="286" t="s">
        <v>6</v>
      </c>
      <c r="D25" s="287">
        <v>5</v>
      </c>
      <c r="E25" s="260"/>
      <c r="F25" s="289">
        <f t="shared" si="1"/>
        <v>0</v>
      </c>
    </row>
    <row r="26" spans="1:6" ht="38.25">
      <c r="A26" s="145" t="s">
        <v>94</v>
      </c>
      <c r="B26" s="276" t="s">
        <v>27</v>
      </c>
      <c r="C26" s="286" t="s">
        <v>156</v>
      </c>
      <c r="D26" s="287">
        <v>77.599999999999994</v>
      </c>
      <c r="E26" s="260"/>
      <c r="F26" s="289">
        <f t="shared" si="1"/>
        <v>0</v>
      </c>
    </row>
    <row r="27" spans="1:6" ht="51">
      <c r="A27" s="145" t="s">
        <v>95</v>
      </c>
      <c r="B27" s="276" t="s">
        <v>28</v>
      </c>
      <c r="C27" s="286" t="s">
        <v>155</v>
      </c>
      <c r="D27" s="287">
        <v>12.6</v>
      </c>
      <c r="E27" s="260"/>
      <c r="F27" s="289">
        <f t="shared" si="1"/>
        <v>0</v>
      </c>
    </row>
    <row r="28" spans="1:6" ht="63.75">
      <c r="A28" s="145" t="s">
        <v>96</v>
      </c>
      <c r="B28" s="276" t="s">
        <v>36</v>
      </c>
      <c r="C28" s="286" t="s">
        <v>155</v>
      </c>
      <c r="D28" s="287">
        <v>33.92</v>
      </c>
      <c r="E28" s="260"/>
      <c r="F28" s="289">
        <f t="shared" si="1"/>
        <v>0</v>
      </c>
    </row>
    <row r="29" spans="1:6" ht="89.25">
      <c r="A29" s="145" t="s">
        <v>97</v>
      </c>
      <c r="B29" s="276" t="s">
        <v>49</v>
      </c>
      <c r="C29" s="286" t="s">
        <v>155</v>
      </c>
      <c r="D29" s="287">
        <v>206.76</v>
      </c>
      <c r="E29" s="260"/>
      <c r="F29" s="289">
        <f t="shared" si="1"/>
        <v>0</v>
      </c>
    </row>
    <row r="30" spans="1:6" ht="38.25">
      <c r="A30" s="145" t="s">
        <v>98</v>
      </c>
      <c r="B30" s="276" t="s">
        <v>29</v>
      </c>
      <c r="C30" s="286" t="s">
        <v>155</v>
      </c>
      <c r="D30" s="287">
        <v>150</v>
      </c>
      <c r="E30" s="260"/>
      <c r="F30" s="289">
        <f t="shared" si="1"/>
        <v>0</v>
      </c>
    </row>
    <row r="31" spans="1:6" ht="38.25">
      <c r="A31" s="145" t="s">
        <v>99</v>
      </c>
      <c r="B31" s="276" t="s">
        <v>30</v>
      </c>
      <c r="C31" s="286" t="s">
        <v>155</v>
      </c>
      <c r="D31" s="287">
        <v>100</v>
      </c>
      <c r="E31" s="260"/>
      <c r="F31" s="289">
        <f t="shared" si="1"/>
        <v>0</v>
      </c>
    </row>
    <row r="32" spans="1:6" ht="38.25">
      <c r="A32" s="145" t="s">
        <v>100</v>
      </c>
      <c r="B32" s="276" t="s">
        <v>162</v>
      </c>
      <c r="C32" s="286" t="s">
        <v>7</v>
      </c>
      <c r="D32" s="287">
        <v>96.9</v>
      </c>
      <c r="E32" s="260"/>
      <c r="F32" s="289">
        <f t="shared" si="1"/>
        <v>0</v>
      </c>
    </row>
    <row r="33" spans="1:6" ht="38.25">
      <c r="A33" s="145" t="s">
        <v>101</v>
      </c>
      <c r="B33" s="276" t="s">
        <v>32</v>
      </c>
      <c r="C33" s="286" t="s">
        <v>155</v>
      </c>
      <c r="D33" s="287">
        <v>169</v>
      </c>
      <c r="E33" s="260"/>
      <c r="F33" s="289">
        <f t="shared" si="1"/>
        <v>0</v>
      </c>
    </row>
    <row r="34" spans="1:6" ht="38.25">
      <c r="A34" s="145" t="s">
        <v>102</v>
      </c>
      <c r="B34" s="276" t="s">
        <v>33</v>
      </c>
      <c r="C34" s="286" t="s">
        <v>156</v>
      </c>
      <c r="D34" s="287">
        <v>500</v>
      </c>
      <c r="E34" s="260"/>
      <c r="F34" s="289">
        <f t="shared" si="1"/>
        <v>0</v>
      </c>
    </row>
    <row r="35" spans="1:6" ht="26.25" thickBot="1">
      <c r="A35" s="145" t="s">
        <v>103</v>
      </c>
      <c r="B35" s="280" t="s">
        <v>34</v>
      </c>
      <c r="C35" s="389" t="s">
        <v>156</v>
      </c>
      <c r="D35" s="390">
        <v>16</v>
      </c>
      <c r="E35" s="261"/>
      <c r="F35" s="289">
        <f t="shared" si="1"/>
        <v>0</v>
      </c>
    </row>
    <row r="36" spans="1:6" ht="13.5" thickBot="1">
      <c r="A36" s="297" t="s">
        <v>104</v>
      </c>
      <c r="B36" s="298" t="s">
        <v>105</v>
      </c>
      <c r="C36" s="299"/>
      <c r="D36" s="300"/>
      <c r="E36" s="418"/>
      <c r="F36" s="419">
        <f>SUM(F16:F35)</f>
        <v>0</v>
      </c>
    </row>
    <row r="37" spans="1:6" ht="13.5" thickBot="1"/>
    <row r="38" spans="1:6" ht="13.5" thickBot="1">
      <c r="A38" s="420"/>
      <c r="B38" s="421" t="s">
        <v>106</v>
      </c>
      <c r="C38" s="422"/>
      <c r="D38" s="423"/>
      <c r="E38" s="424"/>
      <c r="F38" s="425"/>
    </row>
    <row r="39" spans="1:6" ht="63.75">
      <c r="A39" s="383"/>
      <c r="B39" s="384" t="s">
        <v>35</v>
      </c>
      <c r="C39" s="385"/>
      <c r="D39" s="386"/>
      <c r="E39" s="387"/>
      <c r="F39" s="388"/>
    </row>
    <row r="40" spans="1:6" ht="76.5">
      <c r="A40" s="210" t="s">
        <v>107</v>
      </c>
      <c r="B40" s="276" t="s">
        <v>37</v>
      </c>
      <c r="C40" s="277" t="s">
        <v>7</v>
      </c>
      <c r="D40" s="278">
        <v>96.9</v>
      </c>
      <c r="E40" s="262"/>
      <c r="F40" s="212">
        <f>D40*E40</f>
        <v>0</v>
      </c>
    </row>
    <row r="41" spans="1:6" ht="38.25">
      <c r="A41" s="213" t="s">
        <v>108</v>
      </c>
      <c r="B41" s="214" t="s">
        <v>165</v>
      </c>
      <c r="C41" s="215" t="s">
        <v>6</v>
      </c>
      <c r="D41" s="216">
        <v>1</v>
      </c>
      <c r="E41" s="263"/>
      <c r="F41" s="217">
        <f t="shared" ref="F41" si="2">D41*E41</f>
        <v>0</v>
      </c>
    </row>
    <row r="42" spans="1:6" ht="191.25">
      <c r="A42" s="210" t="s">
        <v>109</v>
      </c>
      <c r="B42" s="276" t="s">
        <v>41</v>
      </c>
      <c r="C42" s="286"/>
      <c r="D42" s="287"/>
      <c r="E42" s="185"/>
      <c r="F42" s="212"/>
    </row>
    <row r="43" spans="1:6">
      <c r="A43" s="378"/>
      <c r="B43" s="276" t="s">
        <v>38</v>
      </c>
      <c r="C43" s="286" t="s">
        <v>6</v>
      </c>
      <c r="D43" s="287">
        <v>1</v>
      </c>
      <c r="E43" s="260"/>
      <c r="F43" s="212">
        <f t="shared" ref="F43:F49" si="3">D43*E43</f>
        <v>0</v>
      </c>
    </row>
    <row r="44" spans="1:6">
      <c r="A44" s="378"/>
      <c r="B44" s="276" t="s">
        <v>39</v>
      </c>
      <c r="C44" s="286" t="s">
        <v>6</v>
      </c>
      <c r="D44" s="287">
        <v>2</v>
      </c>
      <c r="E44" s="260"/>
      <c r="F44" s="212">
        <f t="shared" si="3"/>
        <v>0</v>
      </c>
    </row>
    <row r="45" spans="1:6" ht="51">
      <c r="A45" s="210" t="s">
        <v>110</v>
      </c>
      <c r="B45" s="276" t="s">
        <v>51</v>
      </c>
      <c r="C45" s="277" t="s">
        <v>6</v>
      </c>
      <c r="D45" s="278">
        <v>1</v>
      </c>
      <c r="E45" s="262"/>
      <c r="F45" s="212">
        <f t="shared" si="3"/>
        <v>0</v>
      </c>
    </row>
    <row r="46" spans="1:6" ht="102">
      <c r="A46" s="210" t="s">
        <v>111</v>
      </c>
      <c r="B46" s="276" t="s">
        <v>54</v>
      </c>
      <c r="C46" s="286" t="s">
        <v>6</v>
      </c>
      <c r="D46" s="287">
        <v>4</v>
      </c>
      <c r="E46" s="260"/>
      <c r="F46" s="212">
        <f t="shared" si="3"/>
        <v>0</v>
      </c>
    </row>
    <row r="47" spans="1:6" ht="51">
      <c r="A47" s="210" t="s">
        <v>112</v>
      </c>
      <c r="B47" s="276" t="s">
        <v>52</v>
      </c>
      <c r="C47" s="286" t="s">
        <v>6</v>
      </c>
      <c r="D47" s="287">
        <v>4</v>
      </c>
      <c r="E47" s="260"/>
      <c r="F47" s="212">
        <f t="shared" si="3"/>
        <v>0</v>
      </c>
    </row>
    <row r="48" spans="1:6" ht="38.25">
      <c r="A48" s="210" t="s">
        <v>113</v>
      </c>
      <c r="B48" s="276" t="s">
        <v>55</v>
      </c>
      <c r="C48" s="286" t="s">
        <v>6</v>
      </c>
      <c r="D48" s="287">
        <v>4</v>
      </c>
      <c r="E48" s="260"/>
      <c r="F48" s="212">
        <f t="shared" si="3"/>
        <v>0</v>
      </c>
    </row>
    <row r="49" spans="1:6" ht="90" thickBot="1">
      <c r="A49" s="210" t="s">
        <v>166</v>
      </c>
      <c r="B49" s="426" t="s">
        <v>53</v>
      </c>
      <c r="C49" s="427" t="s">
        <v>7</v>
      </c>
      <c r="D49" s="428">
        <v>20</v>
      </c>
      <c r="E49" s="438"/>
      <c r="F49" s="222">
        <f t="shared" si="3"/>
        <v>0</v>
      </c>
    </row>
    <row r="50" spans="1:6" ht="13.5" thickBot="1">
      <c r="A50" s="223" t="s">
        <v>114</v>
      </c>
      <c r="B50" s="224" t="s">
        <v>15</v>
      </c>
      <c r="C50" s="225"/>
      <c r="D50" s="226"/>
      <c r="E50" s="227"/>
      <c r="F50" s="228">
        <f>SUM(F40:F49)</f>
        <v>0</v>
      </c>
    </row>
    <row r="51" spans="1:6" ht="13.5" thickBot="1">
      <c r="A51" s="429"/>
      <c r="B51" s="430"/>
      <c r="C51" s="431"/>
      <c r="D51" s="432"/>
      <c r="E51" s="433"/>
      <c r="F51" s="433"/>
    </row>
    <row r="52" spans="1:6" ht="13.5" thickBot="1">
      <c r="A52" s="325"/>
      <c r="B52" s="230" t="s">
        <v>115</v>
      </c>
      <c r="C52" s="231"/>
      <c r="D52" s="232"/>
      <c r="E52" s="233"/>
      <c r="F52" s="234"/>
    </row>
    <row r="53" spans="1:6" ht="63.75">
      <c r="A53" s="434"/>
      <c r="B53" s="285" t="s">
        <v>16</v>
      </c>
      <c r="C53" s="286"/>
      <c r="D53" s="287"/>
      <c r="E53" s="185"/>
      <c r="F53" s="435"/>
    </row>
    <row r="54" spans="1:6" ht="25.5">
      <c r="A54" s="145" t="s">
        <v>116</v>
      </c>
      <c r="B54" s="276" t="s">
        <v>42</v>
      </c>
      <c r="C54" s="277" t="s">
        <v>43</v>
      </c>
      <c r="D54" s="278">
        <v>2</v>
      </c>
      <c r="E54" s="342"/>
      <c r="F54" s="436">
        <f>D54*E54</f>
        <v>0</v>
      </c>
    </row>
    <row r="55" spans="1:6" ht="25.5">
      <c r="A55" s="145" t="s">
        <v>117</v>
      </c>
      <c r="B55" s="276" t="s">
        <v>44</v>
      </c>
      <c r="C55" s="277" t="s">
        <v>43</v>
      </c>
      <c r="D55" s="278">
        <v>4</v>
      </c>
      <c r="E55" s="342"/>
      <c r="F55" s="436">
        <f t="shared" ref="F55:F64" si="4">D55*E55</f>
        <v>0</v>
      </c>
    </row>
    <row r="56" spans="1:6" ht="25.5">
      <c r="A56" s="145" t="s">
        <v>119</v>
      </c>
      <c r="B56" s="276" t="s">
        <v>45</v>
      </c>
      <c r="C56" s="277" t="s">
        <v>7</v>
      </c>
      <c r="D56" s="278">
        <v>96.9</v>
      </c>
      <c r="E56" s="342"/>
      <c r="F56" s="436">
        <f t="shared" si="4"/>
        <v>0</v>
      </c>
    </row>
    <row r="57" spans="1:6" ht="38.25">
      <c r="A57" s="145" t="s">
        <v>121</v>
      </c>
      <c r="B57" s="241" t="s">
        <v>118</v>
      </c>
      <c r="C57" s="277" t="s">
        <v>7</v>
      </c>
      <c r="D57" s="278">
        <v>96.9</v>
      </c>
      <c r="E57" s="342"/>
      <c r="F57" s="436">
        <f t="shared" ref="F57:F58" si="5">D57*E57</f>
        <v>0</v>
      </c>
    </row>
    <row r="58" spans="1:6" ht="38.25">
      <c r="A58" s="145" t="s">
        <v>123</v>
      </c>
      <c r="B58" s="241" t="s">
        <v>120</v>
      </c>
      <c r="C58" s="147" t="s">
        <v>6</v>
      </c>
      <c r="D58" s="150">
        <v>3</v>
      </c>
      <c r="E58" s="265"/>
      <c r="F58" s="240">
        <f t="shared" si="5"/>
        <v>0</v>
      </c>
    </row>
    <row r="59" spans="1:6" ht="51">
      <c r="A59" s="145" t="s">
        <v>124</v>
      </c>
      <c r="B59" s="241" t="s">
        <v>122</v>
      </c>
      <c r="C59" s="277" t="s">
        <v>7</v>
      </c>
      <c r="D59" s="278">
        <v>96.9</v>
      </c>
      <c r="E59" s="342"/>
      <c r="F59" s="436">
        <f t="shared" ref="F59" si="6">D59*E59</f>
        <v>0</v>
      </c>
    </row>
    <row r="60" spans="1:6" ht="25.5">
      <c r="A60" s="145" t="s">
        <v>125</v>
      </c>
      <c r="B60" s="397" t="s">
        <v>164</v>
      </c>
      <c r="C60" s="398" t="s">
        <v>157</v>
      </c>
      <c r="D60" s="399">
        <v>495.38</v>
      </c>
      <c r="E60" s="342"/>
      <c r="F60" s="436">
        <f t="shared" si="4"/>
        <v>0</v>
      </c>
    </row>
    <row r="61" spans="1:6" ht="25.5">
      <c r="A61" s="145" t="s">
        <v>126</v>
      </c>
      <c r="B61" s="397" t="s">
        <v>163</v>
      </c>
      <c r="C61" s="398" t="s">
        <v>157</v>
      </c>
      <c r="D61" s="399">
        <v>495.38</v>
      </c>
      <c r="E61" s="342"/>
      <c r="F61" s="436">
        <f t="shared" si="4"/>
        <v>0</v>
      </c>
    </row>
    <row r="62" spans="1:6" ht="25.5">
      <c r="A62" s="145" t="s">
        <v>127</v>
      </c>
      <c r="B62" s="244" t="s">
        <v>160</v>
      </c>
      <c r="C62" s="277" t="s">
        <v>7</v>
      </c>
      <c r="D62" s="287">
        <v>10</v>
      </c>
      <c r="E62" s="260"/>
      <c r="F62" s="436">
        <f t="shared" si="4"/>
        <v>0</v>
      </c>
    </row>
    <row r="63" spans="1:6" ht="102">
      <c r="A63" s="145" t="s">
        <v>128</v>
      </c>
      <c r="B63" s="332" t="s">
        <v>46</v>
      </c>
      <c r="C63" s="277" t="s">
        <v>7</v>
      </c>
      <c r="D63" s="333">
        <v>96.9</v>
      </c>
      <c r="E63" s="343"/>
      <c r="F63" s="436">
        <f t="shared" si="4"/>
        <v>0</v>
      </c>
    </row>
    <row r="64" spans="1:6" ht="51.75" thickBot="1">
      <c r="A64" s="145" t="s">
        <v>129</v>
      </c>
      <c r="B64" s="437" t="s">
        <v>48</v>
      </c>
      <c r="C64" s="277" t="s">
        <v>6</v>
      </c>
      <c r="D64" s="287">
        <v>1</v>
      </c>
      <c r="E64" s="260"/>
      <c r="F64" s="436">
        <f t="shared" si="4"/>
        <v>0</v>
      </c>
    </row>
    <row r="65" spans="1:6" ht="13.5" thickBot="1">
      <c r="A65" s="247" t="s">
        <v>130</v>
      </c>
      <c r="B65" s="248" t="s">
        <v>131</v>
      </c>
      <c r="C65" s="249"/>
      <c r="D65" s="250"/>
      <c r="E65" s="251"/>
      <c r="F65" s="252">
        <f>SUM(F54:F64)</f>
        <v>0</v>
      </c>
    </row>
    <row r="66" spans="1:6" ht="13.5" thickBot="1"/>
    <row r="67" spans="1:6" ht="13.5" thickBot="1">
      <c r="A67" s="253" t="s">
        <v>140</v>
      </c>
      <c r="B67" s="254" t="s">
        <v>136</v>
      </c>
      <c r="C67" s="255"/>
      <c r="D67" s="256"/>
      <c r="E67" s="257"/>
      <c r="F67" s="258">
        <f>F11+F36+F50+F65</f>
        <v>0</v>
      </c>
    </row>
  </sheetData>
  <sheetProtection algorithmName="SHA-512" hashValue="5bpPOrvx01eRl54Tt/dqLQU2XSwc+G6HoVYjj/yzvAmmVFFEzgt9AIMuGNqzBNItH6fB2bt9ZZpEJtPxXCF1zw==" saltValue="I5M2c/AgYzaKxfkn27gRYQ==" spinCount="100000" sheet="1" objects="1" scenarios="1"/>
  <mergeCells count="1">
    <mergeCell ref="B1:F1"/>
  </mergeCells>
  <phoneticPr fontId="38" type="noConversion"/>
  <pageMargins left="0.70866141732283472" right="0.70866141732283472" top="0.74803149606299213" bottom="0.74803149606299213" header="0.31496062992125984" footer="0.31496062992125984"/>
  <pageSetup paperSize="9" scale="97" orientation="portrait" r:id="rId1"/>
  <headerFooter>
    <oddFooter xml:space="preserve">&amp;C&amp;8&amp;K00-039 &amp;P/&amp;N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77230-DC47-4283-812C-8CBBFEE1A794}">
  <dimension ref="A1:F66"/>
  <sheetViews>
    <sheetView tabSelected="1" view="pageBreakPreview" zoomScaleNormal="100" zoomScaleSheetLayoutView="100" workbookViewId="0">
      <pane ySplit="3" topLeftCell="A56" activePane="bottomLeft" state="frozen"/>
      <selection activeCell="B8" sqref="B8"/>
      <selection pane="bottomLeft" activeCell="E63" sqref="E63"/>
    </sheetView>
  </sheetViews>
  <sheetFormatPr defaultColWidth="8.85546875" defaultRowHeight="12.75"/>
  <cols>
    <col min="1" max="1" width="6.42578125" style="271" customWidth="1"/>
    <col min="2" max="2" width="44.28515625" style="442" customWidth="1"/>
    <col min="3" max="3" width="6" style="271" customWidth="1"/>
    <col min="4" max="4" width="7.7109375" style="273" customWidth="1"/>
    <col min="5" max="5" width="11.42578125" style="271" customWidth="1"/>
    <col min="6" max="6" width="13.42578125" style="271" bestFit="1" customWidth="1"/>
    <col min="7" max="7" width="3" style="441" customWidth="1"/>
    <col min="8" max="8" width="37.7109375" style="441" customWidth="1"/>
    <col min="9" max="9" width="19.7109375" style="441" customWidth="1"/>
    <col min="10" max="10" width="7.7109375" style="441" customWidth="1"/>
    <col min="11" max="11" width="15" style="441" customWidth="1"/>
    <col min="12" max="12" width="18.5703125" style="441" customWidth="1"/>
    <col min="13" max="16384" width="8.85546875" style="441"/>
  </cols>
  <sheetData>
    <row r="1" spans="1:6" s="439" customFormat="1" ht="13.5" thickBot="1">
      <c r="A1" s="267" t="s">
        <v>139</v>
      </c>
      <c r="B1" s="544" t="s">
        <v>59</v>
      </c>
      <c r="C1" s="545"/>
      <c r="D1" s="545"/>
      <c r="E1" s="545"/>
      <c r="F1" s="546"/>
    </row>
    <row r="2" spans="1:6" ht="13.5" thickBot="1">
      <c r="A2" s="268"/>
      <c r="B2" s="440"/>
      <c r="C2" s="268"/>
      <c r="D2" s="270"/>
    </row>
    <row r="3" spans="1:6" s="346" customFormat="1" ht="26.25" thickBot="1">
      <c r="A3" s="125" t="s">
        <v>0</v>
      </c>
      <c r="B3" s="126" t="s">
        <v>1</v>
      </c>
      <c r="C3" s="126" t="s">
        <v>2</v>
      </c>
      <c r="D3" s="127" t="s">
        <v>3</v>
      </c>
      <c r="E3" s="128" t="s">
        <v>4</v>
      </c>
      <c r="F3" s="129" t="s">
        <v>5</v>
      </c>
    </row>
    <row r="4" spans="1:6" ht="13.5" thickBot="1">
      <c r="E4" s="274"/>
      <c r="F4" s="274"/>
    </row>
    <row r="5" spans="1:6" s="353" customFormat="1" ht="13.5" thickBot="1">
      <c r="A5" s="347"/>
      <c r="B5" s="402" t="s">
        <v>76</v>
      </c>
      <c r="C5" s="403"/>
      <c r="D5" s="404"/>
      <c r="E5" s="405"/>
      <c r="F5" s="406"/>
    </row>
    <row r="6" spans="1:6" ht="25.5">
      <c r="A6" s="187" t="s">
        <v>77</v>
      </c>
      <c r="B6" s="443" t="s">
        <v>10</v>
      </c>
      <c r="C6" s="355" t="s">
        <v>7</v>
      </c>
      <c r="D6" s="356">
        <v>11.82</v>
      </c>
      <c r="E6" s="101"/>
      <c r="F6" s="357">
        <f t="shared" ref="F6:F10" si="0">D6*E6</f>
        <v>0</v>
      </c>
    </row>
    <row r="7" spans="1:6" ht="25.5">
      <c r="A7" s="187" t="s">
        <v>78</v>
      </c>
      <c r="B7" s="443" t="s">
        <v>11</v>
      </c>
      <c r="C7" s="355" t="s">
        <v>6</v>
      </c>
      <c r="D7" s="356">
        <v>2</v>
      </c>
      <c r="E7" s="101"/>
      <c r="F7" s="357">
        <f t="shared" si="0"/>
        <v>0</v>
      </c>
    </row>
    <row r="8" spans="1:6" s="444" customFormat="1" ht="38.25">
      <c r="A8" s="187" t="s">
        <v>79</v>
      </c>
      <c r="B8" s="443" t="s">
        <v>12</v>
      </c>
      <c r="C8" s="295" t="s">
        <v>155</v>
      </c>
      <c r="D8" s="356">
        <v>1</v>
      </c>
      <c r="E8" s="101"/>
      <c r="F8" s="357">
        <f t="shared" si="0"/>
        <v>0</v>
      </c>
    </row>
    <row r="9" spans="1:6" s="445" customFormat="1" ht="38.25">
      <c r="A9" s="187" t="s">
        <v>80</v>
      </c>
      <c r="B9" s="443" t="s">
        <v>13</v>
      </c>
      <c r="C9" s="295" t="s">
        <v>7</v>
      </c>
      <c r="D9" s="358">
        <v>10</v>
      </c>
      <c r="E9" s="102"/>
      <c r="F9" s="357">
        <f t="shared" si="0"/>
        <v>0</v>
      </c>
    </row>
    <row r="10" spans="1:6" s="447" customFormat="1" ht="39" thickBot="1">
      <c r="A10" s="187" t="s">
        <v>81</v>
      </c>
      <c r="B10" s="446" t="s">
        <v>14</v>
      </c>
      <c r="C10" s="361" t="s">
        <v>156</v>
      </c>
      <c r="D10" s="362">
        <v>30</v>
      </c>
      <c r="E10" s="103"/>
      <c r="F10" s="357">
        <f t="shared" si="0"/>
        <v>0</v>
      </c>
    </row>
    <row r="11" spans="1:6" ht="13.5" thickBot="1">
      <c r="A11" s="407" t="s">
        <v>84</v>
      </c>
      <c r="B11" s="408" t="s">
        <v>85</v>
      </c>
      <c r="C11" s="409"/>
      <c r="D11" s="410"/>
      <c r="E11" s="411"/>
      <c r="F11" s="412">
        <f>SUM(F6:F10)</f>
        <v>0</v>
      </c>
    </row>
    <row r="12" spans="1:6" ht="13.5" thickBot="1">
      <c r="A12" s="165"/>
      <c r="B12" s="166"/>
      <c r="C12" s="167"/>
      <c r="D12" s="168"/>
      <c r="E12" s="169"/>
      <c r="F12" s="170"/>
    </row>
    <row r="13" spans="1:6" ht="13.5" thickBot="1">
      <c r="A13" s="171"/>
      <c r="B13" s="413" t="s">
        <v>86</v>
      </c>
      <c r="C13" s="414"/>
      <c r="D13" s="415"/>
      <c r="E13" s="416"/>
      <c r="F13" s="417"/>
    </row>
    <row r="14" spans="1:6" s="449" customFormat="1" ht="63.75">
      <c r="A14" s="312"/>
      <c r="B14" s="448" t="s">
        <v>16</v>
      </c>
      <c r="C14" s="372"/>
      <c r="D14" s="373"/>
      <c r="E14" s="374"/>
      <c r="F14" s="375"/>
    </row>
    <row r="15" spans="1:6" s="449" customFormat="1" ht="38.25">
      <c r="A15" s="312"/>
      <c r="B15" s="450" t="s">
        <v>17</v>
      </c>
      <c r="C15" s="286"/>
      <c r="D15" s="287"/>
      <c r="E15" s="185"/>
      <c r="F15" s="289"/>
    </row>
    <row r="16" spans="1:6" ht="38.25">
      <c r="A16" s="145" t="s">
        <v>87</v>
      </c>
      <c r="B16" s="451" t="s">
        <v>18</v>
      </c>
      <c r="C16" s="286" t="s">
        <v>155</v>
      </c>
      <c r="D16" s="287">
        <v>9.36</v>
      </c>
      <c r="E16" s="260"/>
      <c r="F16" s="289">
        <f>D16*E16</f>
        <v>0</v>
      </c>
    </row>
    <row r="17" spans="1:6" ht="38.25">
      <c r="A17" s="145" t="s">
        <v>88</v>
      </c>
      <c r="B17" s="451" t="s">
        <v>19</v>
      </c>
      <c r="C17" s="286" t="s">
        <v>155</v>
      </c>
      <c r="D17" s="287">
        <v>3</v>
      </c>
      <c r="E17" s="260"/>
      <c r="F17" s="289">
        <f t="shared" ref="F17:F35" si="1">D17*E17</f>
        <v>0</v>
      </c>
    </row>
    <row r="18" spans="1:6" ht="25.5">
      <c r="A18" s="145" t="s">
        <v>89</v>
      </c>
      <c r="B18" s="451" t="s">
        <v>20</v>
      </c>
      <c r="C18" s="286" t="s">
        <v>155</v>
      </c>
      <c r="D18" s="287">
        <v>2</v>
      </c>
      <c r="E18" s="260"/>
      <c r="F18" s="289">
        <f t="shared" si="1"/>
        <v>0</v>
      </c>
    </row>
    <row r="19" spans="1:6" ht="38.25">
      <c r="A19" s="145" t="s">
        <v>90</v>
      </c>
      <c r="B19" s="451" t="s">
        <v>21</v>
      </c>
      <c r="C19" s="286"/>
      <c r="D19" s="287"/>
      <c r="E19" s="185"/>
      <c r="F19" s="289"/>
    </row>
    <row r="20" spans="1:6" ht="14.25">
      <c r="A20" s="378"/>
      <c r="B20" s="451" t="s">
        <v>22</v>
      </c>
      <c r="C20" s="286" t="s">
        <v>155</v>
      </c>
      <c r="D20" s="287">
        <v>1.8</v>
      </c>
      <c r="E20" s="260"/>
      <c r="F20" s="289">
        <f t="shared" si="1"/>
        <v>0</v>
      </c>
    </row>
    <row r="21" spans="1:6" ht="51">
      <c r="A21" s="145" t="s">
        <v>91</v>
      </c>
      <c r="B21" s="451" t="s">
        <v>50</v>
      </c>
      <c r="C21" s="286"/>
      <c r="D21" s="287"/>
      <c r="E21" s="185"/>
      <c r="F21" s="289"/>
    </row>
    <row r="22" spans="1:6" ht="14.25">
      <c r="A22" s="378"/>
      <c r="B22" s="451" t="s">
        <v>22</v>
      </c>
      <c r="C22" s="286" t="s">
        <v>155</v>
      </c>
      <c r="D22" s="287">
        <v>36.35</v>
      </c>
      <c r="E22" s="260"/>
      <c r="F22" s="289">
        <f t="shared" si="1"/>
        <v>0</v>
      </c>
    </row>
    <row r="23" spans="1:6" ht="14.25">
      <c r="A23" s="378"/>
      <c r="B23" s="451" t="s">
        <v>23</v>
      </c>
      <c r="C23" s="286" t="s">
        <v>155</v>
      </c>
      <c r="D23" s="287">
        <v>0.54</v>
      </c>
      <c r="E23" s="260"/>
      <c r="F23" s="289">
        <f t="shared" si="1"/>
        <v>0</v>
      </c>
    </row>
    <row r="24" spans="1:6" ht="38.25">
      <c r="A24" s="145" t="s">
        <v>92</v>
      </c>
      <c r="B24" s="451" t="s">
        <v>25</v>
      </c>
      <c r="C24" s="286" t="s">
        <v>156</v>
      </c>
      <c r="D24" s="287">
        <v>48</v>
      </c>
      <c r="E24" s="260"/>
      <c r="F24" s="289">
        <f t="shared" si="1"/>
        <v>0</v>
      </c>
    </row>
    <row r="25" spans="1:6" ht="63.75">
      <c r="A25" s="145" t="s">
        <v>93</v>
      </c>
      <c r="B25" s="451" t="s">
        <v>26</v>
      </c>
      <c r="C25" s="286" t="s">
        <v>6</v>
      </c>
      <c r="D25" s="287">
        <v>3</v>
      </c>
      <c r="E25" s="260"/>
      <c r="F25" s="289">
        <f t="shared" si="1"/>
        <v>0</v>
      </c>
    </row>
    <row r="26" spans="1:6" ht="38.25">
      <c r="A26" s="145" t="s">
        <v>94</v>
      </c>
      <c r="B26" s="451" t="s">
        <v>27</v>
      </c>
      <c r="C26" s="286" t="s">
        <v>156</v>
      </c>
      <c r="D26" s="287">
        <v>9.4499999999999993</v>
      </c>
      <c r="E26" s="260"/>
      <c r="F26" s="289">
        <f t="shared" si="1"/>
        <v>0</v>
      </c>
    </row>
    <row r="27" spans="1:6" ht="51">
      <c r="A27" s="145" t="s">
        <v>95</v>
      </c>
      <c r="B27" s="451" t="s">
        <v>28</v>
      </c>
      <c r="C27" s="286" t="s">
        <v>155</v>
      </c>
      <c r="D27" s="287">
        <v>1.47</v>
      </c>
      <c r="E27" s="260"/>
      <c r="F27" s="289">
        <f t="shared" si="1"/>
        <v>0</v>
      </c>
    </row>
    <row r="28" spans="1:6" ht="63.75">
      <c r="A28" s="145" t="s">
        <v>96</v>
      </c>
      <c r="B28" s="451" t="s">
        <v>36</v>
      </c>
      <c r="C28" s="286" t="s">
        <v>155</v>
      </c>
      <c r="D28" s="287">
        <v>3.53</v>
      </c>
      <c r="E28" s="260"/>
      <c r="F28" s="289">
        <f t="shared" si="1"/>
        <v>0</v>
      </c>
    </row>
    <row r="29" spans="1:6" ht="89.25">
      <c r="A29" s="145" t="s">
        <v>97</v>
      </c>
      <c r="B29" s="451" t="s">
        <v>49</v>
      </c>
      <c r="C29" s="286" t="s">
        <v>155</v>
      </c>
      <c r="D29" s="287">
        <v>26.61</v>
      </c>
      <c r="E29" s="260"/>
      <c r="F29" s="289">
        <f t="shared" si="1"/>
        <v>0</v>
      </c>
    </row>
    <row r="30" spans="1:6" ht="38.25">
      <c r="A30" s="145" t="s">
        <v>98</v>
      </c>
      <c r="B30" s="451" t="s">
        <v>29</v>
      </c>
      <c r="C30" s="286" t="s">
        <v>155</v>
      </c>
      <c r="D30" s="287">
        <v>9</v>
      </c>
      <c r="E30" s="260"/>
      <c r="F30" s="289">
        <f t="shared" si="1"/>
        <v>0</v>
      </c>
    </row>
    <row r="31" spans="1:6" ht="38.25">
      <c r="A31" s="145" t="s">
        <v>99</v>
      </c>
      <c r="B31" s="451" t="s">
        <v>30</v>
      </c>
      <c r="C31" s="286" t="s">
        <v>155</v>
      </c>
      <c r="D31" s="287">
        <v>6</v>
      </c>
      <c r="E31" s="260"/>
      <c r="F31" s="289">
        <f t="shared" si="1"/>
        <v>0</v>
      </c>
    </row>
    <row r="32" spans="1:6" ht="38.25">
      <c r="A32" s="145" t="s">
        <v>100</v>
      </c>
      <c r="B32" s="451" t="s">
        <v>162</v>
      </c>
      <c r="C32" s="286" t="s">
        <v>7</v>
      </c>
      <c r="D32" s="287">
        <v>11.82</v>
      </c>
      <c r="E32" s="260"/>
      <c r="F32" s="289">
        <f t="shared" si="1"/>
        <v>0</v>
      </c>
    </row>
    <row r="33" spans="1:6" ht="38.25">
      <c r="A33" s="145" t="s">
        <v>101</v>
      </c>
      <c r="B33" s="451" t="s">
        <v>32</v>
      </c>
      <c r="C33" s="286" t="s">
        <v>155</v>
      </c>
      <c r="D33" s="287">
        <v>7.74</v>
      </c>
      <c r="E33" s="260"/>
      <c r="F33" s="289">
        <f t="shared" si="1"/>
        <v>0</v>
      </c>
    </row>
    <row r="34" spans="1:6" ht="38.25">
      <c r="A34" s="145" t="s">
        <v>102</v>
      </c>
      <c r="B34" s="451" t="s">
        <v>33</v>
      </c>
      <c r="C34" s="286" t="s">
        <v>156</v>
      </c>
      <c r="D34" s="287">
        <v>30</v>
      </c>
      <c r="E34" s="260"/>
      <c r="F34" s="289">
        <f t="shared" si="1"/>
        <v>0</v>
      </c>
    </row>
    <row r="35" spans="1:6" ht="26.25" thickBot="1">
      <c r="A35" s="452" t="s">
        <v>103</v>
      </c>
      <c r="B35" s="453" t="s">
        <v>34</v>
      </c>
      <c r="C35" s="427" t="s">
        <v>156</v>
      </c>
      <c r="D35" s="428">
        <v>16</v>
      </c>
      <c r="E35" s="438"/>
      <c r="F35" s="454">
        <f t="shared" si="1"/>
        <v>0</v>
      </c>
    </row>
    <row r="36" spans="1:6" ht="13.5" thickBot="1">
      <c r="A36" s="297" t="s">
        <v>104</v>
      </c>
      <c r="B36" s="298" t="s">
        <v>105</v>
      </c>
      <c r="C36" s="299"/>
      <c r="D36" s="300"/>
      <c r="E36" s="301"/>
      <c r="F36" s="302">
        <f>SUM(F16:F35)</f>
        <v>0</v>
      </c>
    </row>
    <row r="37" spans="1:6" ht="13.5" thickBot="1"/>
    <row r="38" spans="1:6" ht="13.5" thickBot="1">
      <c r="A38" s="171"/>
      <c r="B38" s="200" t="s">
        <v>106</v>
      </c>
      <c r="C38" s="201"/>
      <c r="D38" s="202"/>
      <c r="E38" s="203"/>
      <c r="F38" s="204"/>
    </row>
    <row r="39" spans="1:6" ht="63.75">
      <c r="A39" s="383"/>
      <c r="B39" s="448" t="s">
        <v>35</v>
      </c>
      <c r="C39" s="385"/>
      <c r="D39" s="386"/>
      <c r="E39" s="387"/>
      <c r="F39" s="388"/>
    </row>
    <row r="40" spans="1:6" ht="76.5">
      <c r="A40" s="210" t="s">
        <v>107</v>
      </c>
      <c r="B40" s="451" t="s">
        <v>37</v>
      </c>
      <c r="C40" s="277" t="s">
        <v>7</v>
      </c>
      <c r="D40" s="278">
        <v>11.82</v>
      </c>
      <c r="E40" s="262"/>
      <c r="F40" s="212">
        <f>D40*E40</f>
        <v>0</v>
      </c>
    </row>
    <row r="41" spans="1:6" ht="191.25">
      <c r="A41" s="210" t="s">
        <v>108</v>
      </c>
      <c r="B41" s="451" t="s">
        <v>41</v>
      </c>
      <c r="C41" s="286"/>
      <c r="D41" s="287"/>
      <c r="E41" s="185"/>
      <c r="F41" s="212"/>
    </row>
    <row r="42" spans="1:6">
      <c r="A42" s="378"/>
      <c r="B42" s="451" t="s">
        <v>38</v>
      </c>
      <c r="C42" s="286" t="s">
        <v>6</v>
      </c>
      <c r="D42" s="287">
        <v>1</v>
      </c>
      <c r="E42" s="260"/>
      <c r="F42" s="212">
        <f t="shared" ref="F42:F47" si="2">D42*E42</f>
        <v>0</v>
      </c>
    </row>
    <row r="43" spans="1:6" ht="51">
      <c r="A43" s="210" t="s">
        <v>109</v>
      </c>
      <c r="B43" s="451" t="s">
        <v>51</v>
      </c>
      <c r="C43" s="277" t="s">
        <v>6</v>
      </c>
      <c r="D43" s="278">
        <v>1</v>
      </c>
      <c r="E43" s="262"/>
      <c r="F43" s="212">
        <f t="shared" si="2"/>
        <v>0</v>
      </c>
    </row>
    <row r="44" spans="1:6" ht="102">
      <c r="A44" s="210" t="s">
        <v>110</v>
      </c>
      <c r="B44" s="451" t="s">
        <v>54</v>
      </c>
      <c r="C44" s="286" t="s">
        <v>6</v>
      </c>
      <c r="D44" s="287">
        <v>1</v>
      </c>
      <c r="E44" s="260"/>
      <c r="F44" s="212">
        <f t="shared" si="2"/>
        <v>0</v>
      </c>
    </row>
    <row r="45" spans="1:6" ht="51">
      <c r="A45" s="210" t="s">
        <v>111</v>
      </c>
      <c r="B45" s="451" t="s">
        <v>52</v>
      </c>
      <c r="C45" s="286" t="s">
        <v>6</v>
      </c>
      <c r="D45" s="287">
        <v>1</v>
      </c>
      <c r="E45" s="260"/>
      <c r="F45" s="212">
        <f t="shared" si="2"/>
        <v>0</v>
      </c>
    </row>
    <row r="46" spans="1:6" ht="38.25">
      <c r="A46" s="210" t="s">
        <v>112</v>
      </c>
      <c r="B46" s="451" t="s">
        <v>55</v>
      </c>
      <c r="C46" s="286" t="s">
        <v>6</v>
      </c>
      <c r="D46" s="287">
        <v>1</v>
      </c>
      <c r="E46" s="260"/>
      <c r="F46" s="212">
        <f t="shared" si="2"/>
        <v>0</v>
      </c>
    </row>
    <row r="47" spans="1:6" ht="90" thickBot="1">
      <c r="A47" s="210" t="s">
        <v>113</v>
      </c>
      <c r="B47" s="455" t="s">
        <v>53</v>
      </c>
      <c r="C47" s="389" t="s">
        <v>7</v>
      </c>
      <c r="D47" s="390">
        <v>5</v>
      </c>
      <c r="E47" s="261"/>
      <c r="F47" s="212">
        <f t="shared" si="2"/>
        <v>0</v>
      </c>
    </row>
    <row r="48" spans="1:6" ht="13.5" thickBot="1">
      <c r="A48" s="456" t="s">
        <v>114</v>
      </c>
      <c r="B48" s="224" t="s">
        <v>15</v>
      </c>
      <c r="C48" s="225"/>
      <c r="D48" s="227"/>
      <c r="E48" s="227"/>
      <c r="F48" s="228">
        <f>SUM(F40:F47)</f>
        <v>0</v>
      </c>
    </row>
    <row r="49" spans="1:6" ht="13.5" thickBot="1"/>
    <row r="50" spans="1:6" ht="13.5" thickBot="1">
      <c r="A50" s="171"/>
      <c r="B50" s="230" t="s">
        <v>115</v>
      </c>
      <c r="C50" s="231"/>
      <c r="D50" s="232"/>
      <c r="E50" s="233"/>
      <c r="F50" s="234"/>
    </row>
    <row r="51" spans="1:6" ht="63.75">
      <c r="A51" s="331"/>
      <c r="B51" s="457" t="s">
        <v>16</v>
      </c>
      <c r="C51" s="458"/>
      <c r="D51" s="459"/>
      <c r="E51" s="189"/>
      <c r="F51" s="293"/>
    </row>
    <row r="52" spans="1:6" ht="25.5">
      <c r="A52" s="145" t="s">
        <v>116</v>
      </c>
      <c r="B52" s="451" t="s">
        <v>42</v>
      </c>
      <c r="C52" s="277" t="s">
        <v>43</v>
      </c>
      <c r="D52" s="278">
        <v>1</v>
      </c>
      <c r="E52" s="342"/>
      <c r="F52" s="240">
        <f>D52*E52</f>
        <v>0</v>
      </c>
    </row>
    <row r="53" spans="1:6" ht="25.5">
      <c r="A53" s="145" t="s">
        <v>117</v>
      </c>
      <c r="B53" s="451" t="s">
        <v>44</v>
      </c>
      <c r="C53" s="277" t="s">
        <v>43</v>
      </c>
      <c r="D53" s="278">
        <v>1</v>
      </c>
      <c r="E53" s="342"/>
      <c r="F53" s="240">
        <f t="shared" ref="F53:F63" si="3">D53*E53</f>
        <v>0</v>
      </c>
    </row>
    <row r="54" spans="1:6" ht="25.5">
      <c r="A54" s="145" t="s">
        <v>119</v>
      </c>
      <c r="B54" s="451" t="s">
        <v>45</v>
      </c>
      <c r="C54" s="277" t="s">
        <v>7</v>
      </c>
      <c r="D54" s="278">
        <v>11.82</v>
      </c>
      <c r="E54" s="342"/>
      <c r="F54" s="240">
        <f t="shared" si="3"/>
        <v>0</v>
      </c>
    </row>
    <row r="55" spans="1:6" ht="38.25">
      <c r="A55" s="145" t="s">
        <v>121</v>
      </c>
      <c r="B55" s="460" t="s">
        <v>118</v>
      </c>
      <c r="C55" s="277" t="s">
        <v>7</v>
      </c>
      <c r="D55" s="278">
        <v>11.82</v>
      </c>
      <c r="E55" s="342"/>
      <c r="F55" s="240">
        <f t="shared" ref="F55:F56" si="4">D55*E55</f>
        <v>0</v>
      </c>
    </row>
    <row r="56" spans="1:6" ht="38.25">
      <c r="A56" s="145" t="s">
        <v>123</v>
      </c>
      <c r="B56" s="397" t="s">
        <v>120</v>
      </c>
      <c r="C56" s="147" t="s">
        <v>6</v>
      </c>
      <c r="D56" s="150">
        <v>3</v>
      </c>
      <c r="E56" s="265"/>
      <c r="F56" s="240">
        <f t="shared" si="4"/>
        <v>0</v>
      </c>
    </row>
    <row r="57" spans="1:6" ht="51">
      <c r="A57" s="145" t="s">
        <v>124</v>
      </c>
      <c r="B57" s="397" t="s">
        <v>122</v>
      </c>
      <c r="C57" s="277" t="s">
        <v>7</v>
      </c>
      <c r="D57" s="278">
        <v>11.82</v>
      </c>
      <c r="E57" s="342"/>
      <c r="F57" s="240">
        <f t="shared" ref="F57" si="5">D57*E57</f>
        <v>0</v>
      </c>
    </row>
    <row r="58" spans="1:6" ht="25.5">
      <c r="A58" s="145" t="s">
        <v>125</v>
      </c>
      <c r="B58" s="461" t="s">
        <v>164</v>
      </c>
      <c r="C58" s="398" t="s">
        <v>157</v>
      </c>
      <c r="D58" s="399">
        <v>30</v>
      </c>
      <c r="E58" s="342"/>
      <c r="F58" s="240">
        <f t="shared" si="3"/>
        <v>0</v>
      </c>
    </row>
    <row r="59" spans="1:6" ht="25.5">
      <c r="A59" s="145" t="s">
        <v>126</v>
      </c>
      <c r="B59" s="461" t="s">
        <v>163</v>
      </c>
      <c r="C59" s="398" t="s">
        <v>157</v>
      </c>
      <c r="D59" s="399">
        <v>30</v>
      </c>
      <c r="E59" s="342"/>
      <c r="F59" s="240">
        <f t="shared" si="3"/>
        <v>0</v>
      </c>
    </row>
    <row r="60" spans="1:6" ht="25.5">
      <c r="A60" s="145" t="s">
        <v>127</v>
      </c>
      <c r="B60" s="462" t="s">
        <v>160</v>
      </c>
      <c r="C60" s="277" t="s">
        <v>7</v>
      </c>
      <c r="D60" s="287">
        <v>10</v>
      </c>
      <c r="E60" s="260"/>
      <c r="F60" s="240">
        <f t="shared" si="3"/>
        <v>0</v>
      </c>
    </row>
    <row r="61" spans="1:6" ht="102">
      <c r="A61" s="145" t="s">
        <v>128</v>
      </c>
      <c r="B61" s="463" t="s">
        <v>46</v>
      </c>
      <c r="C61" s="277" t="s">
        <v>7</v>
      </c>
      <c r="D61" s="333">
        <v>96.9</v>
      </c>
      <c r="E61" s="343"/>
      <c r="F61" s="240">
        <f t="shared" si="3"/>
        <v>0</v>
      </c>
    </row>
    <row r="62" spans="1:6" ht="38.25">
      <c r="A62" s="145" t="s">
        <v>129</v>
      </c>
      <c r="B62" s="463" t="s">
        <v>47</v>
      </c>
      <c r="C62" s="277" t="s">
        <v>8</v>
      </c>
      <c r="D62" s="333">
        <v>1</v>
      </c>
      <c r="E62" s="343"/>
      <c r="F62" s="240">
        <f t="shared" si="3"/>
        <v>0</v>
      </c>
    </row>
    <row r="63" spans="1:6" ht="51.75" thickBot="1">
      <c r="A63" s="154" t="s">
        <v>146</v>
      </c>
      <c r="B63" s="464" t="s">
        <v>48</v>
      </c>
      <c r="C63" s="281" t="s">
        <v>6</v>
      </c>
      <c r="D63" s="390">
        <v>1</v>
      </c>
      <c r="E63" s="261"/>
      <c r="F63" s="465">
        <f t="shared" si="3"/>
        <v>0</v>
      </c>
    </row>
    <row r="64" spans="1:6" ht="13.5" thickBot="1">
      <c r="A64" s="334" t="s">
        <v>130</v>
      </c>
      <c r="B64" s="335" t="s">
        <v>131</v>
      </c>
      <c r="C64" s="336"/>
      <c r="D64" s="337"/>
      <c r="E64" s="466"/>
      <c r="F64" s="467">
        <f>SUM(F52:F63)</f>
        <v>0</v>
      </c>
    </row>
    <row r="65" spans="1:6" ht="13.5" thickBot="1"/>
    <row r="66" spans="1:6" ht="13.5" thickBot="1">
      <c r="A66" s="253" t="s">
        <v>139</v>
      </c>
      <c r="B66" s="254" t="s">
        <v>136</v>
      </c>
      <c r="C66" s="255"/>
      <c r="D66" s="256"/>
      <c r="E66" s="257"/>
      <c r="F66" s="258">
        <f>F11+F36+F48+F64</f>
        <v>0</v>
      </c>
    </row>
  </sheetData>
  <sheetProtection algorithmName="SHA-512" hashValue="pLFYQDjiqRtrVLnAIlMjm0PqzLrhRpj9+AsOBDC5gm4Qdtfy58yspn+Ok3rU37hdLmNDfSf6kkudx+SzlxKBtQ==" saltValue="IV5Qxfwpcl5iL61K8kD1iQ==" spinCount="100000" sheet="1" objects="1" scenarios="1"/>
  <mergeCells count="1">
    <mergeCell ref="B1:F1"/>
  </mergeCells>
  <phoneticPr fontId="38" type="noConversion"/>
  <pageMargins left="0.70866141732283472" right="0.70866141732283472" top="0.74803149606299213" bottom="0.74803149606299213" header="0.31496062992125984" footer="0.31496062992125984"/>
  <pageSetup paperSize="9" scale="97" orientation="portrait" r:id="rId1"/>
  <headerFooter>
    <oddFooter xml:space="preserve">&amp;C&amp;8&amp;K00-039 &amp;P/&amp;N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04490-15D3-4200-8EAD-FCADFD77D8A8}">
  <dimension ref="A1:G67"/>
  <sheetViews>
    <sheetView view="pageBreakPreview" zoomScaleNormal="100" zoomScaleSheetLayoutView="100" workbookViewId="0">
      <pane ySplit="3" topLeftCell="A54" activePane="bottomLeft" state="frozen"/>
      <selection activeCell="B8" sqref="B8"/>
      <selection pane="bottomLeft" activeCell="E54" sqref="E54:E64"/>
    </sheetView>
  </sheetViews>
  <sheetFormatPr defaultColWidth="8.85546875" defaultRowHeight="12.75"/>
  <cols>
    <col min="1" max="1" width="6.42578125" style="473" customWidth="1"/>
    <col min="2" max="2" width="44.28515625" style="477" customWidth="1"/>
    <col min="3" max="3" width="6" style="473" customWidth="1"/>
    <col min="4" max="4" width="7.7109375" style="478" customWidth="1"/>
    <col min="5" max="5" width="11.42578125" style="473" customWidth="1"/>
    <col min="6" max="6" width="11.140625" style="473" customWidth="1"/>
    <col min="7" max="7" width="3" style="474" customWidth="1"/>
    <col min="8" max="8" width="37.7109375" style="474" customWidth="1"/>
    <col min="9" max="9" width="19.7109375" style="474" customWidth="1"/>
    <col min="10" max="10" width="7.7109375" style="474" customWidth="1"/>
    <col min="11" max="11" width="15" style="474" customWidth="1"/>
    <col min="12" max="12" width="18.5703125" style="474" customWidth="1"/>
    <col min="13" max="16384" width="8.85546875" style="474"/>
  </cols>
  <sheetData>
    <row r="1" spans="1:7" s="469" customFormat="1" ht="13.5" thickBot="1">
      <c r="A1" s="468" t="s">
        <v>141</v>
      </c>
      <c r="B1" s="547" t="s">
        <v>61</v>
      </c>
      <c r="C1" s="548"/>
      <c r="D1" s="548"/>
      <c r="E1" s="548"/>
      <c r="F1" s="549"/>
    </row>
    <row r="2" spans="1:7" ht="13.5" thickBot="1">
      <c r="A2" s="470"/>
      <c r="B2" s="471"/>
      <c r="C2" s="470"/>
      <c r="D2" s="472"/>
    </row>
    <row r="3" spans="1:7" s="476" customFormat="1" ht="26.25" thickBot="1">
      <c r="A3" s="125" t="s">
        <v>0</v>
      </c>
      <c r="B3" s="126" t="s">
        <v>1</v>
      </c>
      <c r="C3" s="126" t="s">
        <v>2</v>
      </c>
      <c r="D3" s="127" t="s">
        <v>3</v>
      </c>
      <c r="E3" s="128" t="s">
        <v>4</v>
      </c>
      <c r="F3" s="129" t="s">
        <v>5</v>
      </c>
      <c r="G3" s="475"/>
    </row>
    <row r="4" spans="1:7" ht="13.5" thickBot="1">
      <c r="E4" s="479"/>
      <c r="F4" s="479"/>
    </row>
    <row r="5" spans="1:7" s="481" customFormat="1" ht="13.5" thickBot="1">
      <c r="A5" s="480"/>
      <c r="B5" s="402" t="s">
        <v>76</v>
      </c>
      <c r="C5" s="403"/>
      <c r="D5" s="404"/>
      <c r="E5" s="405"/>
      <c r="F5" s="406"/>
    </row>
    <row r="6" spans="1:7" ht="25.5">
      <c r="A6" s="187" t="s">
        <v>77</v>
      </c>
      <c r="B6" s="482" t="s">
        <v>10</v>
      </c>
      <c r="C6" s="483" t="s">
        <v>7</v>
      </c>
      <c r="D6" s="484">
        <v>218.38</v>
      </c>
      <c r="E6" s="117"/>
      <c r="F6" s="485">
        <f t="shared" ref="F6:F10" si="0">E6*D6</f>
        <v>0</v>
      </c>
    </row>
    <row r="7" spans="1:7" ht="25.5">
      <c r="A7" s="187" t="s">
        <v>78</v>
      </c>
      <c r="B7" s="486" t="s">
        <v>11</v>
      </c>
      <c r="C7" s="487" t="s">
        <v>6</v>
      </c>
      <c r="D7" s="488">
        <v>11</v>
      </c>
      <c r="E7" s="106"/>
      <c r="F7" s="489">
        <f t="shared" si="0"/>
        <v>0</v>
      </c>
    </row>
    <row r="8" spans="1:7" ht="38.25">
      <c r="A8" s="187" t="s">
        <v>79</v>
      </c>
      <c r="B8" s="486" t="s">
        <v>12</v>
      </c>
      <c r="C8" s="490" t="s">
        <v>155</v>
      </c>
      <c r="D8" s="488">
        <v>4</v>
      </c>
      <c r="E8" s="106"/>
      <c r="F8" s="489">
        <f t="shared" si="0"/>
        <v>0</v>
      </c>
    </row>
    <row r="9" spans="1:7" s="492" customFormat="1" ht="38.25">
      <c r="A9" s="187" t="s">
        <v>80</v>
      </c>
      <c r="B9" s="486" t="s">
        <v>13</v>
      </c>
      <c r="C9" s="490" t="s">
        <v>7</v>
      </c>
      <c r="D9" s="491">
        <v>78</v>
      </c>
      <c r="E9" s="119"/>
      <c r="F9" s="489">
        <f t="shared" si="0"/>
        <v>0</v>
      </c>
    </row>
    <row r="10" spans="1:7" ht="39" thickBot="1">
      <c r="A10" s="187" t="s">
        <v>81</v>
      </c>
      <c r="B10" s="493" t="s">
        <v>14</v>
      </c>
      <c r="C10" s="494" t="s">
        <v>156</v>
      </c>
      <c r="D10" s="495">
        <v>1123</v>
      </c>
      <c r="E10" s="118"/>
      <c r="F10" s="496">
        <f t="shared" si="0"/>
        <v>0</v>
      </c>
    </row>
    <row r="11" spans="1:7" ht="13.5" thickBot="1">
      <c r="A11" s="407" t="s">
        <v>84</v>
      </c>
      <c r="B11" s="408" t="s">
        <v>85</v>
      </c>
      <c r="C11" s="409"/>
      <c r="D11" s="410"/>
      <c r="E11" s="411"/>
      <c r="F11" s="412">
        <f>SUM(F6:F10)</f>
        <v>0</v>
      </c>
    </row>
    <row r="12" spans="1:7" ht="13.5" thickBot="1">
      <c r="A12" s="165"/>
      <c r="B12" s="166"/>
      <c r="C12" s="167"/>
      <c r="D12" s="168"/>
      <c r="E12" s="169"/>
      <c r="F12" s="170"/>
    </row>
    <row r="13" spans="1:7" ht="13.5" thickBot="1">
      <c r="A13" s="171"/>
      <c r="B13" s="413" t="s">
        <v>86</v>
      </c>
      <c r="C13" s="414"/>
      <c r="D13" s="415"/>
      <c r="E13" s="416"/>
      <c r="F13" s="417"/>
    </row>
    <row r="14" spans="1:7" s="492" customFormat="1" ht="63.75">
      <c r="A14" s="497"/>
      <c r="B14" s="498" t="s">
        <v>16</v>
      </c>
      <c r="C14" s="499"/>
      <c r="D14" s="500"/>
      <c r="E14" s="374"/>
      <c r="F14" s="501"/>
    </row>
    <row r="15" spans="1:7" s="492" customFormat="1" ht="38.25">
      <c r="A15" s="502"/>
      <c r="B15" s="503" t="s">
        <v>17</v>
      </c>
      <c r="C15" s="490"/>
      <c r="D15" s="491"/>
      <c r="E15" s="185"/>
      <c r="F15" s="504"/>
    </row>
    <row r="16" spans="1:7" ht="38.25">
      <c r="A16" s="145" t="s">
        <v>87</v>
      </c>
      <c r="B16" s="486" t="s">
        <v>18</v>
      </c>
      <c r="C16" s="490" t="s">
        <v>155</v>
      </c>
      <c r="D16" s="491">
        <v>24.3</v>
      </c>
      <c r="E16" s="260"/>
      <c r="F16" s="504">
        <f>D16*E16</f>
        <v>0</v>
      </c>
    </row>
    <row r="17" spans="1:6" ht="38.25">
      <c r="A17" s="145" t="s">
        <v>88</v>
      </c>
      <c r="B17" s="486" t="s">
        <v>19</v>
      </c>
      <c r="C17" s="490" t="s">
        <v>155</v>
      </c>
      <c r="D17" s="491">
        <v>112.3</v>
      </c>
      <c r="E17" s="260"/>
      <c r="F17" s="504">
        <f t="shared" ref="F17:F35" si="1">D17*E17</f>
        <v>0</v>
      </c>
    </row>
    <row r="18" spans="1:6" ht="25.5">
      <c r="A18" s="145" t="s">
        <v>89</v>
      </c>
      <c r="B18" s="486" t="s">
        <v>20</v>
      </c>
      <c r="C18" s="490" t="s">
        <v>155</v>
      </c>
      <c r="D18" s="491">
        <v>12</v>
      </c>
      <c r="E18" s="260"/>
      <c r="F18" s="504">
        <f t="shared" si="1"/>
        <v>0</v>
      </c>
    </row>
    <row r="19" spans="1:6" ht="38.25">
      <c r="A19" s="145" t="s">
        <v>90</v>
      </c>
      <c r="B19" s="486" t="s">
        <v>21</v>
      </c>
      <c r="C19" s="490"/>
      <c r="D19" s="491"/>
      <c r="E19" s="185"/>
      <c r="F19" s="504"/>
    </row>
    <row r="20" spans="1:6" ht="14.25">
      <c r="A20" s="505"/>
      <c r="B20" s="486" t="s">
        <v>22</v>
      </c>
      <c r="C20" s="490" t="s">
        <v>155</v>
      </c>
      <c r="D20" s="491">
        <v>24.8</v>
      </c>
      <c r="E20" s="260"/>
      <c r="F20" s="504">
        <f t="shared" si="1"/>
        <v>0</v>
      </c>
    </row>
    <row r="21" spans="1:6" ht="51">
      <c r="A21" s="145" t="s">
        <v>91</v>
      </c>
      <c r="B21" s="486" t="s">
        <v>50</v>
      </c>
      <c r="C21" s="490"/>
      <c r="D21" s="491"/>
      <c r="E21" s="185"/>
      <c r="F21" s="504">
        <f t="shared" si="1"/>
        <v>0</v>
      </c>
    </row>
    <row r="22" spans="1:6" ht="14.25">
      <c r="A22" s="505"/>
      <c r="B22" s="486" t="s">
        <v>22</v>
      </c>
      <c r="C22" s="490" t="s">
        <v>155</v>
      </c>
      <c r="D22" s="491">
        <v>830.75</v>
      </c>
      <c r="E22" s="260"/>
      <c r="F22" s="504">
        <f t="shared" si="1"/>
        <v>0</v>
      </c>
    </row>
    <row r="23" spans="1:6" ht="14.25">
      <c r="A23" s="505"/>
      <c r="B23" s="486" t="s">
        <v>23</v>
      </c>
      <c r="C23" s="490" t="s">
        <v>155</v>
      </c>
      <c r="D23" s="491">
        <v>93.63</v>
      </c>
      <c r="E23" s="260"/>
      <c r="F23" s="504">
        <f t="shared" si="1"/>
        <v>0</v>
      </c>
    </row>
    <row r="24" spans="1:6" ht="38.25">
      <c r="A24" s="145" t="s">
        <v>92</v>
      </c>
      <c r="B24" s="486" t="s">
        <v>25</v>
      </c>
      <c r="C24" s="490" t="s">
        <v>156</v>
      </c>
      <c r="D24" s="491">
        <v>890</v>
      </c>
      <c r="E24" s="260"/>
      <c r="F24" s="504">
        <f t="shared" si="1"/>
        <v>0</v>
      </c>
    </row>
    <row r="25" spans="1:6" ht="63.75">
      <c r="A25" s="145" t="s">
        <v>93</v>
      </c>
      <c r="B25" s="486" t="s">
        <v>26</v>
      </c>
      <c r="C25" s="490" t="s">
        <v>6</v>
      </c>
      <c r="D25" s="491">
        <v>12</v>
      </c>
      <c r="E25" s="260"/>
      <c r="F25" s="504">
        <f t="shared" si="1"/>
        <v>0</v>
      </c>
    </row>
    <row r="26" spans="1:6" ht="38.25">
      <c r="A26" s="145" t="s">
        <v>94</v>
      </c>
      <c r="B26" s="486" t="s">
        <v>27</v>
      </c>
      <c r="C26" s="490" t="s">
        <v>156</v>
      </c>
      <c r="D26" s="491">
        <v>220</v>
      </c>
      <c r="E26" s="260"/>
      <c r="F26" s="504">
        <f t="shared" si="1"/>
        <v>0</v>
      </c>
    </row>
    <row r="27" spans="1:6" ht="51">
      <c r="A27" s="145" t="s">
        <v>95</v>
      </c>
      <c r="B27" s="486" t="s">
        <v>28</v>
      </c>
      <c r="C27" s="490" t="s">
        <v>155</v>
      </c>
      <c r="D27" s="491">
        <v>28.39</v>
      </c>
      <c r="E27" s="260"/>
      <c r="F27" s="504">
        <f t="shared" si="1"/>
        <v>0</v>
      </c>
    </row>
    <row r="28" spans="1:6" ht="63.75">
      <c r="A28" s="145" t="s">
        <v>96</v>
      </c>
      <c r="B28" s="486" t="s">
        <v>36</v>
      </c>
      <c r="C28" s="490" t="s">
        <v>155</v>
      </c>
      <c r="D28" s="491">
        <v>76.430000000000007</v>
      </c>
      <c r="E28" s="260"/>
      <c r="F28" s="504">
        <f t="shared" si="1"/>
        <v>0</v>
      </c>
    </row>
    <row r="29" spans="1:6" ht="89.25">
      <c r="A29" s="145" t="s">
        <v>97</v>
      </c>
      <c r="B29" s="486" t="s">
        <v>49</v>
      </c>
      <c r="C29" s="490" t="s">
        <v>155</v>
      </c>
      <c r="D29" s="491">
        <v>534.14</v>
      </c>
      <c r="E29" s="260"/>
      <c r="F29" s="504">
        <f t="shared" si="1"/>
        <v>0</v>
      </c>
    </row>
    <row r="30" spans="1:6" ht="38.25">
      <c r="A30" s="145" t="s">
        <v>98</v>
      </c>
      <c r="B30" s="486" t="s">
        <v>29</v>
      </c>
      <c r="C30" s="490" t="s">
        <v>155</v>
      </c>
      <c r="D30" s="491">
        <v>336.9</v>
      </c>
      <c r="E30" s="260"/>
      <c r="F30" s="504">
        <f t="shared" si="1"/>
        <v>0</v>
      </c>
    </row>
    <row r="31" spans="1:6" ht="38.25">
      <c r="A31" s="145" t="s">
        <v>99</v>
      </c>
      <c r="B31" s="486" t="s">
        <v>30</v>
      </c>
      <c r="C31" s="490" t="s">
        <v>155</v>
      </c>
      <c r="D31" s="491">
        <v>224.6</v>
      </c>
      <c r="E31" s="260"/>
      <c r="F31" s="504">
        <f t="shared" si="1"/>
        <v>0</v>
      </c>
    </row>
    <row r="32" spans="1:6" ht="38.25">
      <c r="A32" s="145" t="s">
        <v>100</v>
      </c>
      <c r="B32" s="486" t="s">
        <v>162</v>
      </c>
      <c r="C32" s="490" t="s">
        <v>7</v>
      </c>
      <c r="D32" s="491">
        <v>218.38</v>
      </c>
      <c r="E32" s="260"/>
      <c r="F32" s="504">
        <f t="shared" si="1"/>
        <v>0</v>
      </c>
    </row>
    <row r="33" spans="1:6" ht="38.25">
      <c r="A33" s="145" t="s">
        <v>101</v>
      </c>
      <c r="B33" s="486" t="s">
        <v>32</v>
      </c>
      <c r="C33" s="490" t="s">
        <v>155</v>
      </c>
      <c r="D33" s="491">
        <v>297.86</v>
      </c>
      <c r="E33" s="260"/>
      <c r="F33" s="504">
        <f t="shared" si="1"/>
        <v>0</v>
      </c>
    </row>
    <row r="34" spans="1:6" ht="38.25">
      <c r="A34" s="145" t="s">
        <v>102</v>
      </c>
      <c r="B34" s="486" t="s">
        <v>33</v>
      </c>
      <c r="C34" s="490" t="s">
        <v>156</v>
      </c>
      <c r="D34" s="491">
        <v>1123</v>
      </c>
      <c r="E34" s="260"/>
      <c r="F34" s="504">
        <f t="shared" si="1"/>
        <v>0</v>
      </c>
    </row>
    <row r="35" spans="1:6" ht="26.25" thickBot="1">
      <c r="A35" s="452" t="s">
        <v>103</v>
      </c>
      <c r="B35" s="506" t="s">
        <v>34</v>
      </c>
      <c r="C35" s="507" t="s">
        <v>156</v>
      </c>
      <c r="D35" s="508">
        <v>32</v>
      </c>
      <c r="E35" s="438"/>
      <c r="F35" s="509">
        <f t="shared" si="1"/>
        <v>0</v>
      </c>
    </row>
    <row r="36" spans="1:6" ht="13.5" thickBot="1">
      <c r="A36" s="297" t="s">
        <v>104</v>
      </c>
      <c r="B36" s="298" t="s">
        <v>105</v>
      </c>
      <c r="C36" s="299"/>
      <c r="D36" s="300"/>
      <c r="E36" s="301"/>
      <c r="F36" s="302">
        <f>SUM(F16:F35)</f>
        <v>0</v>
      </c>
    </row>
    <row r="37" spans="1:6" ht="13.5" thickBot="1"/>
    <row r="38" spans="1:6">
      <c r="A38" s="304"/>
      <c r="B38" s="510" t="s">
        <v>106</v>
      </c>
      <c r="C38" s="422"/>
      <c r="D38" s="423"/>
      <c r="E38" s="511"/>
      <c r="F38" s="512"/>
    </row>
    <row r="39" spans="1:6" ht="63.75">
      <c r="A39" s="513"/>
      <c r="B39" s="503" t="s">
        <v>35</v>
      </c>
      <c r="C39" s="487"/>
      <c r="D39" s="488"/>
      <c r="E39" s="211"/>
      <c r="F39" s="212"/>
    </row>
    <row r="40" spans="1:6" ht="76.5">
      <c r="A40" s="210" t="s">
        <v>107</v>
      </c>
      <c r="B40" s="486" t="s">
        <v>37</v>
      </c>
      <c r="C40" s="487" t="s">
        <v>7</v>
      </c>
      <c r="D40" s="488">
        <v>218.38</v>
      </c>
      <c r="E40" s="262"/>
      <c r="F40" s="212">
        <f>D40*E40</f>
        <v>0</v>
      </c>
    </row>
    <row r="41" spans="1:6" ht="38.25">
      <c r="A41" s="213" t="s">
        <v>108</v>
      </c>
      <c r="B41" s="214" t="s">
        <v>165</v>
      </c>
      <c r="C41" s="215" t="s">
        <v>6</v>
      </c>
      <c r="D41" s="216">
        <v>2</v>
      </c>
      <c r="E41" s="263"/>
      <c r="F41" s="217">
        <f t="shared" ref="F41" si="2">D41*E41</f>
        <v>0</v>
      </c>
    </row>
    <row r="42" spans="1:6" ht="191.25">
      <c r="A42" s="210" t="s">
        <v>109</v>
      </c>
      <c r="B42" s="486" t="s">
        <v>41</v>
      </c>
      <c r="C42" s="490"/>
      <c r="D42" s="491"/>
      <c r="E42" s="185"/>
      <c r="F42" s="212"/>
    </row>
    <row r="43" spans="1:6">
      <c r="A43" s="505"/>
      <c r="B43" s="486" t="s">
        <v>38</v>
      </c>
      <c r="C43" s="490" t="s">
        <v>6</v>
      </c>
      <c r="D43" s="491">
        <v>3</v>
      </c>
      <c r="E43" s="260"/>
      <c r="F43" s="212">
        <f t="shared" ref="F43:F49" si="3">D43*E43</f>
        <v>0</v>
      </c>
    </row>
    <row r="44" spans="1:6">
      <c r="A44" s="505"/>
      <c r="B44" s="486" t="s">
        <v>39</v>
      </c>
      <c r="C44" s="490" t="s">
        <v>6</v>
      </c>
      <c r="D44" s="491">
        <v>7</v>
      </c>
      <c r="E44" s="260"/>
      <c r="F44" s="212">
        <f t="shared" si="3"/>
        <v>0</v>
      </c>
    </row>
    <row r="45" spans="1:6" ht="51">
      <c r="A45" s="210" t="s">
        <v>110</v>
      </c>
      <c r="B45" s="486" t="s">
        <v>51</v>
      </c>
      <c r="C45" s="487" t="s">
        <v>6</v>
      </c>
      <c r="D45" s="488">
        <v>1</v>
      </c>
      <c r="E45" s="262"/>
      <c r="F45" s="212">
        <f t="shared" si="3"/>
        <v>0</v>
      </c>
    </row>
    <row r="46" spans="1:6" ht="102">
      <c r="A46" s="210" t="s">
        <v>111</v>
      </c>
      <c r="B46" s="486" t="s">
        <v>54</v>
      </c>
      <c r="C46" s="490" t="s">
        <v>6</v>
      </c>
      <c r="D46" s="491">
        <v>8</v>
      </c>
      <c r="E46" s="260"/>
      <c r="F46" s="212">
        <f t="shared" si="3"/>
        <v>0</v>
      </c>
    </row>
    <row r="47" spans="1:6" ht="51">
      <c r="A47" s="210" t="s">
        <v>112</v>
      </c>
      <c r="B47" s="486" t="s">
        <v>52</v>
      </c>
      <c r="C47" s="490" t="s">
        <v>6</v>
      </c>
      <c r="D47" s="491">
        <v>8</v>
      </c>
      <c r="E47" s="260"/>
      <c r="F47" s="212">
        <f t="shared" si="3"/>
        <v>0</v>
      </c>
    </row>
    <row r="48" spans="1:6" ht="38.25">
      <c r="A48" s="210" t="s">
        <v>113</v>
      </c>
      <c r="B48" s="486" t="s">
        <v>55</v>
      </c>
      <c r="C48" s="490" t="s">
        <v>6</v>
      </c>
      <c r="D48" s="491">
        <v>8</v>
      </c>
      <c r="E48" s="260"/>
      <c r="F48" s="212">
        <f t="shared" si="3"/>
        <v>0</v>
      </c>
    </row>
    <row r="49" spans="1:6" ht="90" thickBot="1">
      <c r="A49" s="210" t="s">
        <v>166</v>
      </c>
      <c r="B49" s="514" t="s">
        <v>53</v>
      </c>
      <c r="C49" s="515" t="s">
        <v>7</v>
      </c>
      <c r="D49" s="516">
        <v>56</v>
      </c>
      <c r="E49" s="261"/>
      <c r="F49" s="212">
        <f t="shared" si="3"/>
        <v>0</v>
      </c>
    </row>
    <row r="50" spans="1:6" ht="13.5" thickBot="1">
      <c r="A50" s="223" t="s">
        <v>114</v>
      </c>
      <c r="B50" s="224" t="s">
        <v>15</v>
      </c>
      <c r="C50" s="225"/>
      <c r="D50" s="226"/>
      <c r="E50" s="227"/>
      <c r="F50" s="228">
        <f>SUM(F40:F49)</f>
        <v>0</v>
      </c>
    </row>
    <row r="51" spans="1:6" ht="13.5" thickBot="1">
      <c r="A51" s="517"/>
      <c r="B51" s="518"/>
      <c r="C51" s="517"/>
      <c r="D51" s="519"/>
      <c r="E51" s="520"/>
      <c r="F51" s="520"/>
    </row>
    <row r="52" spans="1:6" ht="13.5" thickBot="1">
      <c r="A52" s="325"/>
      <c r="B52" s="230" t="s">
        <v>115</v>
      </c>
      <c r="C52" s="231"/>
      <c r="D52" s="232"/>
      <c r="E52" s="233"/>
      <c r="F52" s="234"/>
    </row>
    <row r="53" spans="1:6" ht="63.75">
      <c r="A53" s="521"/>
      <c r="B53" s="522" t="s">
        <v>16</v>
      </c>
      <c r="C53" s="521"/>
      <c r="D53" s="523"/>
      <c r="E53" s="189"/>
      <c r="F53" s="524"/>
    </row>
    <row r="54" spans="1:6" ht="25.5">
      <c r="A54" s="145" t="s">
        <v>116</v>
      </c>
      <c r="B54" s="486" t="s">
        <v>42</v>
      </c>
      <c r="C54" s="487" t="s">
        <v>43</v>
      </c>
      <c r="D54" s="488">
        <v>3</v>
      </c>
      <c r="E54" s="530"/>
      <c r="F54" s="436">
        <f>D54*E54</f>
        <v>0</v>
      </c>
    </row>
    <row r="55" spans="1:6" ht="25.5">
      <c r="A55" s="145" t="s">
        <v>117</v>
      </c>
      <c r="B55" s="486" t="s">
        <v>44</v>
      </c>
      <c r="C55" s="487" t="s">
        <v>43</v>
      </c>
      <c r="D55" s="488">
        <v>8</v>
      </c>
      <c r="E55" s="530"/>
      <c r="F55" s="436">
        <f t="shared" ref="F55:F64" si="4">D55*E55</f>
        <v>0</v>
      </c>
    </row>
    <row r="56" spans="1:6" ht="25.5">
      <c r="A56" s="145" t="s">
        <v>119</v>
      </c>
      <c r="B56" s="525" t="s">
        <v>45</v>
      </c>
      <c r="C56" s="487" t="s">
        <v>7</v>
      </c>
      <c r="D56" s="488">
        <v>218.38</v>
      </c>
      <c r="E56" s="530"/>
      <c r="F56" s="436">
        <f t="shared" si="4"/>
        <v>0</v>
      </c>
    </row>
    <row r="57" spans="1:6" ht="38.25">
      <c r="A57" s="145" t="s">
        <v>121</v>
      </c>
      <c r="B57" s="241" t="s">
        <v>118</v>
      </c>
      <c r="C57" s="487" t="s">
        <v>7</v>
      </c>
      <c r="D57" s="488">
        <v>218.38</v>
      </c>
      <c r="E57" s="530"/>
      <c r="F57" s="436">
        <f t="shared" ref="F57:F58" si="5">D57*E57</f>
        <v>0</v>
      </c>
    </row>
    <row r="58" spans="1:6" ht="38.25">
      <c r="A58" s="145" t="s">
        <v>123</v>
      </c>
      <c r="B58" s="241" t="s">
        <v>120</v>
      </c>
      <c r="C58" s="147" t="s">
        <v>6</v>
      </c>
      <c r="D58" s="150">
        <v>10</v>
      </c>
      <c r="E58" s="265"/>
      <c r="F58" s="240">
        <f t="shared" si="5"/>
        <v>0</v>
      </c>
    </row>
    <row r="59" spans="1:6" ht="51">
      <c r="A59" s="145" t="s">
        <v>124</v>
      </c>
      <c r="B59" s="241" t="s">
        <v>122</v>
      </c>
      <c r="C59" s="487" t="s">
        <v>7</v>
      </c>
      <c r="D59" s="488">
        <v>218.38</v>
      </c>
      <c r="E59" s="530"/>
      <c r="F59" s="436">
        <f t="shared" ref="F59" si="6">D59*E59</f>
        <v>0</v>
      </c>
    </row>
    <row r="60" spans="1:6" ht="25.5">
      <c r="A60" s="145" t="s">
        <v>125</v>
      </c>
      <c r="B60" s="526" t="s">
        <v>164</v>
      </c>
      <c r="C60" s="527" t="s">
        <v>157</v>
      </c>
      <c r="D60" s="528">
        <v>1123</v>
      </c>
      <c r="E60" s="530"/>
      <c r="F60" s="436">
        <f t="shared" si="4"/>
        <v>0</v>
      </c>
    </row>
    <row r="61" spans="1:6" ht="25.5">
      <c r="A61" s="145" t="s">
        <v>126</v>
      </c>
      <c r="B61" s="526" t="s">
        <v>163</v>
      </c>
      <c r="C61" s="527" t="s">
        <v>157</v>
      </c>
      <c r="D61" s="528">
        <v>1123</v>
      </c>
      <c r="E61" s="530"/>
      <c r="F61" s="436">
        <f t="shared" si="4"/>
        <v>0</v>
      </c>
    </row>
    <row r="62" spans="1:6" ht="25.5">
      <c r="A62" s="145" t="s">
        <v>127</v>
      </c>
      <c r="B62" s="244" t="s">
        <v>160</v>
      </c>
      <c r="C62" s="487" t="s">
        <v>7</v>
      </c>
      <c r="D62" s="491">
        <v>146.80000000000001</v>
      </c>
      <c r="E62" s="260"/>
      <c r="F62" s="436">
        <f t="shared" si="4"/>
        <v>0</v>
      </c>
    </row>
    <row r="63" spans="1:6" ht="102">
      <c r="A63" s="145" t="s">
        <v>128</v>
      </c>
      <c r="B63" s="486" t="s">
        <v>46</v>
      </c>
      <c r="C63" s="487" t="s">
        <v>7</v>
      </c>
      <c r="D63" s="491">
        <v>218.38</v>
      </c>
      <c r="E63" s="531"/>
      <c r="F63" s="436">
        <f t="shared" si="4"/>
        <v>0</v>
      </c>
    </row>
    <row r="64" spans="1:6" ht="51.75" thickBot="1">
      <c r="A64" s="145" t="s">
        <v>129</v>
      </c>
      <c r="B64" s="529" t="s">
        <v>48</v>
      </c>
      <c r="C64" s="487" t="s">
        <v>6</v>
      </c>
      <c r="D64" s="491">
        <v>3</v>
      </c>
      <c r="E64" s="260"/>
      <c r="F64" s="436">
        <f t="shared" si="4"/>
        <v>0</v>
      </c>
    </row>
    <row r="65" spans="1:6" ht="13.5" thickBot="1">
      <c r="A65" s="247" t="s">
        <v>130</v>
      </c>
      <c r="B65" s="248" t="s">
        <v>131</v>
      </c>
      <c r="C65" s="249"/>
      <c r="D65" s="250"/>
      <c r="E65" s="251"/>
      <c r="F65" s="252">
        <f>SUM(F54:F64)</f>
        <v>0</v>
      </c>
    </row>
    <row r="66" spans="1:6" ht="13.5" thickBot="1"/>
    <row r="67" spans="1:6" ht="13.5" thickBot="1">
      <c r="A67" s="253" t="s">
        <v>141</v>
      </c>
      <c r="B67" s="254" t="s">
        <v>136</v>
      </c>
      <c r="C67" s="255"/>
      <c r="D67" s="256"/>
      <c r="E67" s="257"/>
      <c r="F67" s="258">
        <f>F11+F36+F50+F65</f>
        <v>0</v>
      </c>
    </row>
  </sheetData>
  <sheetProtection algorithmName="SHA-512" hashValue="0YXJH4W/fcsW7nRI6fOiNA7UbI8Hg/mH2As8wLUjb9npSvXOyRXZPIX89bXt9qRwB3bl0F9faRFnfT0068sp8g==" saltValue="iT9tNwmt3gvvnJLXt1fS0g==" spinCount="100000" sheet="1" objects="1" scenarios="1"/>
  <mergeCells count="1">
    <mergeCell ref="B1:F1"/>
  </mergeCells>
  <phoneticPr fontId="38" type="noConversion"/>
  <pageMargins left="0.70866141732283472" right="0.70866141732283472" top="0.74803149606299213" bottom="0.74803149606299213" header="0.31496062992125984" footer="0.31496062992125984"/>
  <pageSetup paperSize="9" scale="98" orientation="portrait" r:id="rId1"/>
  <headerFooter>
    <oddFooter xml:space="preserve">&amp;C&amp;8&amp;K00-039 &amp;P/&amp;N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13</vt:i4>
      </vt:variant>
    </vt:vector>
  </HeadingPairs>
  <TitlesOfParts>
    <vt:vector size="20" baseType="lpstr">
      <vt:lpstr>REKAPITULACIJA</vt:lpstr>
      <vt:lpstr>C10-1.0</vt:lpstr>
      <vt:lpstr>C10-1.1</vt:lpstr>
      <vt:lpstr>C10-2.0</vt:lpstr>
      <vt:lpstr>C10-3.0</vt:lpstr>
      <vt:lpstr>C10-4.0</vt:lpstr>
      <vt:lpstr>C10-5.0</vt:lpstr>
      <vt:lpstr>'C10-1.0'!Področje_tiskanja</vt:lpstr>
      <vt:lpstr>'C10-1.1'!Področje_tiskanja</vt:lpstr>
      <vt:lpstr>'C10-2.0'!Področje_tiskanja</vt:lpstr>
      <vt:lpstr>'C10-3.0'!Področje_tiskanja</vt:lpstr>
      <vt:lpstr>'C10-4.0'!Področje_tiskanja</vt:lpstr>
      <vt:lpstr>'C10-5.0'!Področje_tiskanja</vt:lpstr>
      <vt:lpstr>REKAPITULACIJA!Področje_tiskanja</vt:lpstr>
      <vt:lpstr>'C10-1.0'!Tiskanje_naslovov</vt:lpstr>
      <vt:lpstr>'C10-1.1'!Tiskanje_naslovov</vt:lpstr>
      <vt:lpstr>'C10-2.0'!Tiskanje_naslovov</vt:lpstr>
      <vt:lpstr>'C10-3.0'!Tiskanje_naslovov</vt:lpstr>
      <vt:lpstr>'C10-4.0'!Tiskanje_naslovov</vt:lpstr>
      <vt:lpstr>'C10-5.0'!Tiskanje_naslovov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Popis</dc:title>
  <dc:creator>VIZURA Matko d.o.o</dc:creator>
  <cp:lastModifiedBy>Alenka Sajovic</cp:lastModifiedBy>
  <cp:lastPrinted>2020-06-09T12:16:08Z</cp:lastPrinted>
  <dcterms:created xsi:type="dcterms:W3CDTF">1997-01-31T12:20:41Z</dcterms:created>
  <dcterms:modified xsi:type="dcterms:W3CDTF">2020-09-03T13:04:54Z</dcterms:modified>
</cp:coreProperties>
</file>