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7_Popravek razpisne dokumentacije_3_9_2020\"/>
    </mc:Choice>
  </mc:AlternateContent>
  <xr:revisionPtr revIDLastSave="0" documentId="8_{A35CAD9B-40AF-466F-BD60-C630E5699485}" xr6:coauthVersionLast="45" xr6:coauthVersionMax="45" xr10:uidLastSave="{00000000-0000-0000-0000-000000000000}"/>
  <bookViews>
    <workbookView xWindow="-120" yWindow="-120" windowWidth="29040" windowHeight="15840" tabRatio="819" activeTab="1" xr2:uid="{00000000-000D-0000-FFFF-FFFF00000000}"/>
  </bookViews>
  <sheets>
    <sheet name="SK-REKAP " sheetId="10" r:id="rId1"/>
    <sheet name="kanal-15-02" sheetId="4" r:id="rId2"/>
    <sheet name="kanal-15-02.1" sheetId="6" r:id="rId3"/>
    <sheet name="kanal-15-02.2" sheetId="11" r:id="rId4"/>
    <sheet name="Črpališče Č PE-02" sheetId="12" r:id="rId5"/>
  </sheets>
  <definedNames>
    <definedName name="_xlnm.Print_Area" localSheetId="0">'SK-REKAP '!$A$1:$F$55</definedName>
    <definedName name="_xlnm.Print_Titles" localSheetId="1">'kanal-15-02'!$3:$4</definedName>
    <definedName name="_xlnm.Print_Titles" localSheetId="2">'kanal-15-02.1'!$3:$4</definedName>
    <definedName name="_xlnm.Print_Titles" localSheetId="3">'kanal-15-02.2'!$3:$4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4" l="1"/>
  <c r="F70" i="4" l="1"/>
  <c r="F15" i="12" l="1"/>
  <c r="F47" i="12" l="1"/>
  <c r="F49" i="4" l="1"/>
  <c r="F35" i="12" l="1"/>
  <c r="F51" i="11" l="1"/>
  <c r="F50" i="11"/>
  <c r="F7" i="11"/>
  <c r="F7" i="6"/>
  <c r="F55" i="6"/>
  <c r="F54" i="6"/>
  <c r="F71" i="4"/>
  <c r="F69" i="4"/>
  <c r="F173" i="12" l="1"/>
  <c r="F172" i="12"/>
  <c r="F171" i="12"/>
  <c r="F170" i="12"/>
  <c r="F169" i="12"/>
  <c r="F165" i="12"/>
  <c r="F164" i="12"/>
  <c r="F163" i="12"/>
  <c r="F162" i="12"/>
  <c r="F161" i="12"/>
  <c r="F160" i="12"/>
  <c r="F159" i="12"/>
  <c r="F158" i="12"/>
  <c r="F157" i="12"/>
  <c r="F156"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2" i="12"/>
  <c r="F121" i="12"/>
  <c r="F120" i="12"/>
  <c r="F119"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79" i="12"/>
  <c r="F78" i="12"/>
  <c r="F77" i="12"/>
  <c r="F76" i="12"/>
  <c r="F75" i="12"/>
  <c r="F74" i="12"/>
  <c r="F73" i="12"/>
  <c r="F69" i="12"/>
  <c r="F68" i="12"/>
  <c r="F67" i="12"/>
  <c r="F66" i="12"/>
  <c r="F65" i="12"/>
  <c r="F64" i="12"/>
  <c r="F60" i="12"/>
  <c r="F59" i="12"/>
  <c r="F58" i="12"/>
  <c r="F57" i="12"/>
  <c r="F56" i="12"/>
  <c r="F52" i="12"/>
  <c r="F53" i="12" s="1"/>
  <c r="E32" i="10" s="1"/>
  <c r="F174" i="12" l="1"/>
  <c r="E40" i="10" s="1"/>
  <c r="F166" i="12"/>
  <c r="E39" i="10" s="1"/>
  <c r="F153" i="12"/>
  <c r="E38" i="10" s="1"/>
  <c r="F123" i="12"/>
  <c r="E37" i="10" s="1"/>
  <c r="F80" i="12"/>
  <c r="E35" i="10" s="1"/>
  <c r="F116" i="12"/>
  <c r="E36" i="10" s="1"/>
  <c r="F70" i="12"/>
  <c r="E34" i="10" s="1"/>
  <c r="F61" i="12"/>
  <c r="E33" i="10" s="1"/>
  <c r="F31" i="10" l="1"/>
  <c r="F175" i="12"/>
  <c r="F10" i="12" l="1"/>
  <c r="F11" i="12" s="1"/>
  <c r="F27" i="10" s="1"/>
  <c r="F6" i="12"/>
  <c r="F7" i="12" s="1"/>
  <c r="F26" i="10" s="1"/>
  <c r="F46" i="12"/>
  <c r="F45" i="12"/>
  <c r="F43" i="12"/>
  <c r="F36" i="12"/>
  <c r="F34" i="12"/>
  <c r="F33" i="12"/>
  <c r="F32" i="12"/>
  <c r="F31" i="12"/>
  <c r="F30" i="12"/>
  <c r="F29" i="12"/>
  <c r="F28" i="12"/>
  <c r="F27" i="12"/>
  <c r="F25" i="12"/>
  <c r="F24" i="12"/>
  <c r="F23" i="12"/>
  <c r="F22" i="12"/>
  <c r="F16" i="12"/>
  <c r="F17" i="12" s="1"/>
  <c r="F48" i="12" l="1"/>
  <c r="F30" i="10" s="1"/>
  <c r="F28" i="10"/>
  <c r="F37" i="12"/>
  <c r="F29" i="10" s="1"/>
  <c r="F177" i="12" l="1"/>
  <c r="F53" i="11" l="1"/>
  <c r="F52" i="11"/>
  <c r="F49" i="11"/>
  <c r="F48" i="11"/>
  <c r="F47" i="11"/>
  <c r="F42" i="11"/>
  <c r="F41" i="11"/>
  <c r="F40" i="11"/>
  <c r="F39" i="11"/>
  <c r="F38" i="11"/>
  <c r="F37" i="11"/>
  <c r="F36" i="11"/>
  <c r="F35" i="11"/>
  <c r="F34" i="11"/>
  <c r="F32" i="11"/>
  <c r="F27" i="11"/>
  <c r="F26" i="11"/>
  <c r="F25" i="11"/>
  <c r="F24" i="11"/>
  <c r="F23" i="11"/>
  <c r="F22" i="11"/>
  <c r="F21" i="11"/>
  <c r="F20" i="11"/>
  <c r="F19" i="11"/>
  <c r="F18" i="11"/>
  <c r="F17" i="11"/>
  <c r="F15" i="11"/>
  <c r="F8" i="11"/>
  <c r="F6" i="11"/>
  <c r="F54" i="11" l="1"/>
  <c r="F22" i="10" s="1"/>
  <c r="F43" i="11"/>
  <c r="F21" i="10" s="1"/>
  <c r="F28" i="11"/>
  <c r="F20" i="10" s="1"/>
  <c r="F9" i="11"/>
  <c r="F56" i="11" l="1"/>
  <c r="F19" i="10"/>
  <c r="F41" i="10"/>
  <c r="F23" i="10"/>
  <c r="F57" i="6" l="1"/>
  <c r="F56" i="6"/>
  <c r="F53" i="6"/>
  <c r="F52" i="6"/>
  <c r="F51" i="6"/>
  <c r="F50" i="6"/>
  <c r="F49" i="6"/>
  <c r="F39" i="6"/>
  <c r="F44" i="6"/>
  <c r="F43" i="6"/>
  <c r="F42" i="6"/>
  <c r="F41" i="6"/>
  <c r="F40" i="6"/>
  <c r="F37" i="6"/>
  <c r="F19" i="6"/>
  <c r="F32" i="6"/>
  <c r="F31" i="6"/>
  <c r="F30" i="6"/>
  <c r="F29" i="6"/>
  <c r="F28" i="6"/>
  <c r="F27" i="6"/>
  <c r="F26" i="6"/>
  <c r="F25" i="6"/>
  <c r="F24" i="6"/>
  <c r="F23" i="6"/>
  <c r="F22" i="6"/>
  <c r="F21" i="6"/>
  <c r="F20" i="6"/>
  <c r="F17" i="6"/>
  <c r="F10" i="6"/>
  <c r="F9" i="6"/>
  <c r="F8" i="6"/>
  <c r="F6" i="6"/>
  <c r="F45" i="6" l="1"/>
  <c r="F14" i="10" s="1"/>
  <c r="F33" i="6"/>
  <c r="F13" i="10" s="1"/>
  <c r="F11" i="6"/>
  <c r="F12" i="10" s="1"/>
  <c r="F58" i="6"/>
  <c r="F74" i="4"/>
  <c r="F73" i="4"/>
  <c r="F72" i="4"/>
  <c r="F68" i="4"/>
  <c r="F67" i="4"/>
  <c r="F66" i="4"/>
  <c r="F65" i="4"/>
  <c r="F64" i="4"/>
  <c r="F59" i="4"/>
  <c r="F58" i="4"/>
  <c r="F57" i="4"/>
  <c r="F56" i="4"/>
  <c r="F55" i="4"/>
  <c r="F54" i="4"/>
  <c r="F53" i="4"/>
  <c r="F52" i="4"/>
  <c r="F51" i="4"/>
  <c r="F48" i="4"/>
  <c r="F47" i="4"/>
  <c r="F42" i="4"/>
  <c r="F41" i="4"/>
  <c r="F40" i="4"/>
  <c r="F39" i="4"/>
  <c r="F38" i="4"/>
  <c r="F37" i="4"/>
  <c r="F36" i="4"/>
  <c r="F35" i="4"/>
  <c r="F34" i="4"/>
  <c r="F33" i="4"/>
  <c r="F32" i="4"/>
  <c r="F31" i="4"/>
  <c r="F30" i="4"/>
  <c r="F29" i="4"/>
  <c r="F28" i="4"/>
  <c r="F27" i="4"/>
  <c r="F26" i="4"/>
  <c r="F25" i="4"/>
  <c r="F24" i="4"/>
  <c r="F22" i="4"/>
  <c r="F21" i="4"/>
  <c r="F20" i="4"/>
  <c r="F11" i="4"/>
  <c r="F12" i="4"/>
  <c r="F13" i="4"/>
  <c r="F9" i="4"/>
  <c r="F8" i="4"/>
  <c r="F7" i="4"/>
  <c r="F6" i="4"/>
  <c r="F75" i="4" l="1"/>
  <c r="F8" i="10" s="1"/>
  <c r="F14" i="4"/>
  <c r="F5" i="10" s="1"/>
  <c r="F60" i="6"/>
  <c r="F15" i="10"/>
  <c r="F16" i="10" s="1"/>
  <c r="F60" i="4"/>
  <c r="F7" i="10" s="1"/>
  <c r="F43" i="4"/>
  <c r="F6" i="10" s="1"/>
  <c r="F77" i="4" l="1"/>
  <c r="F9" i="10"/>
  <c r="F43" i="10" s="1"/>
  <c r="F44" i="10" s="1"/>
  <c r="F45" i="10" s="1"/>
  <c r="F46" i="10" s="1"/>
  <c r="F47" i="10" s="1"/>
</calcChain>
</file>

<file path=xl/sharedStrings.xml><?xml version="1.0" encoding="utf-8"?>
<sst xmlns="http://schemas.openxmlformats.org/spreadsheetml/2006/main" count="907" uniqueCount="448">
  <si>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</si>
  <si>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</si>
  <si>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</si>
  <si>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</si>
  <si>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</si>
  <si>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</si>
  <si>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</si>
  <si>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</si>
  <si>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</si>
  <si>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</si>
  <si>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</si>
  <si>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</si>
  <si>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</si>
  <si>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</si>
  <si>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</si>
  <si>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</si>
  <si>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</si>
  <si>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</si>
  <si>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</si>
  <si>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</si>
  <si>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</si>
  <si>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</si>
  <si>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</si>
  <si>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</si>
  <si>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</si>
  <si>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</si>
  <si>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</si>
  <si>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</si>
  <si>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</si>
  <si>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</si>
  <si>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</si>
  <si>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</si>
  <si>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</si>
  <si>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</si>
  <si>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</si>
  <si>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</si>
  <si>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</si>
  <si>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</si>
  <si>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</si>
  <si>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</si>
  <si>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</si>
  <si>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</si>
  <si>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</si>
  <si>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</si>
  <si>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</si>
  <si>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</si>
  <si>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</si>
  <si>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</si>
  <si>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</si>
  <si>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</si>
  <si>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</si>
  <si>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</si>
  <si>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</si>
  <si>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</si>
  <si>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</si>
  <si>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</si>
  <si>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2-4 m</t>
  </si>
  <si>
    <t>globina 0-2 m</t>
  </si>
  <si>
    <r>
      <t>Strojni izkop jarka v zemljini III</t>
    </r>
    <r>
      <rPr>
        <sz val="10"/>
        <rFont val="Arial"/>
        <family val="2"/>
        <charset val="238"/>
      </rPr>
      <t xml:space="preserve">. - IV. ktg, vertikalni z razpiranjem in nalaganjem na vozilo ter odvozom na gradbiščno deponijo, vključno s stroški deponiranja.          </t>
    </r>
  </si>
  <si>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</si>
  <si>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</si>
  <si>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</si>
  <si>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</si>
  <si>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</si>
  <si>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</si>
  <si>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</si>
  <si>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I./6</t>
  </si>
  <si>
    <t>I./5</t>
  </si>
  <si>
    <t>I./4</t>
  </si>
  <si>
    <t>I./3</t>
  </si>
  <si>
    <t>I./2</t>
  </si>
  <si>
    <t>Planiranje zelenih površin, grabljenje kamenja, sejanje s travnim semenom in gnojenje.</t>
  </si>
  <si>
    <t>II./1</t>
  </si>
  <si>
    <t>II./2</t>
  </si>
  <si>
    <t>II./3</t>
  </si>
  <si>
    <t>II./4</t>
  </si>
  <si>
    <t>II./7</t>
  </si>
  <si>
    <t>II./8</t>
  </si>
  <si>
    <t>II./9</t>
  </si>
  <si>
    <t>II./10</t>
  </si>
  <si>
    <t>II./11</t>
  </si>
  <si>
    <t>II./12</t>
  </si>
  <si>
    <t>II./19</t>
  </si>
  <si>
    <t>II./18</t>
  </si>
  <si>
    <t>II./17</t>
  </si>
  <si>
    <t>II./20</t>
  </si>
  <si>
    <t>II./21</t>
  </si>
  <si>
    <t>Izvedba priključka kanalizacije na obstoječ jašek kanalizacije s kronsko navrtavo za cev DN 250 in vstavitvijo gumi tesnila, vključno z vsem potrebnim delom in materialom.</t>
  </si>
  <si>
    <t>III./1</t>
  </si>
  <si>
    <t>III./2</t>
  </si>
  <si>
    <t>III./5</t>
  </si>
  <si>
    <t>III./6</t>
  </si>
  <si>
    <t>III./7</t>
  </si>
  <si>
    <t>III./8</t>
  </si>
  <si>
    <t>IV./1</t>
  </si>
  <si>
    <t>IV./2</t>
  </si>
  <si>
    <t>IV./3</t>
  </si>
  <si>
    <t>IV./5</t>
  </si>
  <si>
    <t>IV./6</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</si>
  <si>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</si>
  <si>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</si>
  <si>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</si>
  <si>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</si>
  <si>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</si>
  <si>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Dobava in polaganje visokoobremenitvenih polnostenskih PP cevi DN 250 mm, temenske togosti min. SN 12. Cevi zunaj  in znotraj gladke. Izvedene po standardu SIST EN 13476-1. Stiki se tesnijo s spojno integriranimi gumi tesnili oziroma spojkami.</t>
  </si>
  <si>
    <t xml:space="preserve">H =3.00-4.00 m </t>
  </si>
  <si>
    <t xml:space="preserve">H =2.00-3.00 m-kaskadni jašek </t>
  </si>
  <si>
    <t xml:space="preserve">H =1.00-2.00 m-kaskadni jašek </t>
  </si>
  <si>
    <t xml:space="preserve">H =3.00-5.00 m-kaskadni jašek </t>
  </si>
  <si>
    <t>OPOMBA: Vsi izkopi se obračunavajo v raščenem stanju, zasipi pa v vgrajenem! Pri izkopih obvezno ločevati gramozne (nekoherentne) materiale od zemlje in glinenih (koherentnih materialov).</t>
  </si>
  <si>
    <t>1.0</t>
  </si>
  <si>
    <t>Dobava in polaganje visokoobremenitvenih polnostenskih PP cevi DN 200 mm, temenske togosti min. SN 12. Cevi zunaj  in znotraj gladke. Izvedene po standardu SIST EN 13476-1. Stiki se tesnijo s spojno integriranimi gumi tesnili oziroma spojkami.</t>
  </si>
  <si>
    <t>Izvedba priključka kanalizacije na obstoječ jašek kanalizacije s kronsko navrtavo za cev DN 200 in vstavitvijo gumi tesnila, vključno z vsem potrebnim delom in materialom.</t>
  </si>
  <si>
    <r>
      <t xml:space="preserve">Nabava, transport, namestitev in montaža prefabriciranih AB DN 1000 jaškov z reduciranim konusom 600 mm in nastavkom za PP cevi DN 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r>
    <r>
      <rPr>
        <b/>
        <sz val="10"/>
        <rFont val="Arial"/>
        <family val="2"/>
        <charset val="238"/>
      </rPr>
      <t>Pokrovi na jaških od J6 do J14 moraja biti vodotesni!</t>
    </r>
  </si>
  <si>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</si>
  <si>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Izvedba horizontalnega podvrtavanja prečkanja potoka s tlačnim vodom,  v dolžini l=13.50m z zaščitno cevjo J.C. fi 324/8mm, kompletno z vsemi deli</t>
  </si>
  <si>
    <t>Izvedba horizontalnega podvrtavanja proj. kanala 15-02 med jaškoma J6-J8,  v dolžini l=35.00m z zaščitno cevjo J.C. fi 324/8mm, kompletno z vsemi deli</t>
  </si>
  <si>
    <t>KOMUNALNI KANAL 15-02</t>
  </si>
  <si>
    <t>KOMUNALNI KANAL 15-02.1</t>
  </si>
  <si>
    <t>KOMUNALNI KANAL 15-02.2</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</si>
  <si>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</si>
  <si>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transport in vgradnja peščenega materiala v bankino cestišča širine 0,50 m</t>
  </si>
  <si>
    <t>Nabava, transport in vgraditev tampona I (TP 32) v debelini 30 cm z uvaljanjem Ev2&gt;= 80 Mpa za izvedbo zgornjega ustroja.</t>
  </si>
  <si>
    <t>Izkop in odvoz obstoječega tampona in zemlje do deb. 50 cm na začasno deponijo - material predviden za zasip</t>
  </si>
  <si>
    <t>Tlačni preizkus tesnosti cevovoda skladno s SIST EN 1610, ki ga izvede pooblaščen akreditiran laboratorij, z izdelavo poročila.</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</si>
  <si>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</si>
  <si>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</si>
  <si>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I./7</t>
  </si>
  <si>
    <t>I./8</t>
  </si>
  <si>
    <t>II./5</t>
  </si>
  <si>
    <t>II./6</t>
  </si>
  <si>
    <t>II./13</t>
  </si>
  <si>
    <t>II./14</t>
  </si>
  <si>
    <t>II./15</t>
  </si>
  <si>
    <t>II./16</t>
  </si>
  <si>
    <t>III./3</t>
  </si>
  <si>
    <t>III./4</t>
  </si>
  <si>
    <t>IV./4</t>
  </si>
  <si>
    <t>IV./7</t>
  </si>
  <si>
    <t>IV./8</t>
  </si>
  <si>
    <t>IV./9</t>
  </si>
  <si>
    <t>IV./10</t>
  </si>
  <si>
    <t xml:space="preserve">1.0 </t>
  </si>
  <si>
    <t>2.0</t>
  </si>
  <si>
    <t>3.0</t>
  </si>
  <si>
    <t>4.0</t>
  </si>
  <si>
    <t>III./ Gradbena dela</t>
  </si>
  <si>
    <t>IV./ Montažna dela</t>
  </si>
  <si>
    <t>V./ Ostala dela</t>
  </si>
  <si>
    <t>VI./ Elekltroinstalacije in električna oprema</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</si>
  <si>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</si>
  <si>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</si>
  <si>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</si>
  <si>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</si>
  <si>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</si>
  <si>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</si>
  <si>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</si>
  <si>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</si>
  <si>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</si>
  <si>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 xml:space="preserve">SKUPAJ </t>
  </si>
  <si>
    <t>OBJEKT: PODPROJEKT št. 15.2 - Izgradnja manjkajoče kanalizacije v delu naselja Pečovnik-2. sklop</t>
  </si>
  <si>
    <t>KANALIZACIJA - KANAL 15-02</t>
  </si>
  <si>
    <t>KANAL 15-02 SKUPAJ:</t>
  </si>
  <si>
    <t>KANALIZACIJA - KANAL 15-02.1</t>
  </si>
  <si>
    <t>KANAL 15-02.1 SKUPAJ:</t>
  </si>
  <si>
    <t>KANALIZACIJA - KANAL 15-02.2</t>
  </si>
  <si>
    <t>KANAL 15-02.2 SKUPAJ:</t>
  </si>
  <si>
    <t>ČRPALIŠČE Č PE-02</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</si>
  <si>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</si>
  <si>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</si>
  <si>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</si>
  <si>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</si>
  <si>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</si>
  <si>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</si>
  <si>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</si>
  <si>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</si>
  <si>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J. C. DN 80mm z navarjenima prirobnicama, l=2x150mm</t>
  </si>
  <si>
    <t>- nepovratni kroglični ventil DN 80mm</t>
  </si>
  <si>
    <t>- ZASUN DN 80mm vključno s kolesom</t>
  </si>
  <si>
    <t>- Q 90° DN 80mm</t>
  </si>
  <si>
    <t>- "hlačni" T odcep DN 80mm</t>
  </si>
  <si>
    <t>- FF kos DN 80mm, l=400mm</t>
  </si>
  <si>
    <t>- FF kos DN 80mm, l=600mm</t>
  </si>
  <si>
    <t>-univerzalna spojka  s prirobnico za prehod iz J.C. DN 80/2mm na PE d=90mm/10bar</t>
  </si>
  <si>
    <t>V./ OSTALA DELA</t>
  </si>
  <si>
    <t>OPOMBA: Druga ostala dela zajeta v popisu kanal s tlačnim vodom</t>
  </si>
  <si>
    <t>V./1</t>
  </si>
  <si>
    <t>PE cev DN 90mm, 10bar</t>
  </si>
  <si>
    <t>V./2</t>
  </si>
  <si>
    <t>ABC 2000x2000mm</t>
  </si>
  <si>
    <t>V./3</t>
  </si>
  <si>
    <t>V./4</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</si>
  <si>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</si>
  <si>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</si>
  <si>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</si>
  <si>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</si>
  <si>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</si>
  <si>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</si>
  <si>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</si>
  <si>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</si>
  <si>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</si>
  <si>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</si>
  <si>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</si>
  <si>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</si>
  <si>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</si>
  <si>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</si>
  <si>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</si>
  <si>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</si>
  <si>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</si>
  <si>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</si>
  <si>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</si>
  <si>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</si>
  <si>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</si>
  <si>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</si>
  <si>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</si>
  <si>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</si>
  <si>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2,7-4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</si>
  <si>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</si>
  <si>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</si>
  <si>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</si>
  <si>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</si>
  <si>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</si>
  <si>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</si>
  <si>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</si>
  <si>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</si>
  <si>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</si>
  <si>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</si>
  <si>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</si>
  <si>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</si>
  <si>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</si>
  <si>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</si>
  <si>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</si>
  <si>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</si>
  <si>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</si>
  <si>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</si>
  <si>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</si>
  <si>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2 x NO, kot npr.: LA301013N + MM216376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</si>
  <si>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</si>
  <si>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</si>
  <si>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</si>
  <si>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</si>
  <si>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</si>
  <si>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</si>
  <si>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</si>
  <si>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</si>
  <si>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</si>
  <si>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</si>
  <si>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</si>
  <si>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</si>
  <si>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ZMXi320CQU1L1D3</t>
  </si>
  <si>
    <t>kom.</t>
  </si>
  <si>
    <t>Varovalčno podnožje HVL 00-3p M8 M8-P</t>
  </si>
  <si>
    <t>Varovalni vložek NV/50A</t>
  </si>
  <si>
    <t>Varovalni vložek NV/35A</t>
  </si>
  <si>
    <t>Varovalni vložek NV/20A</t>
  </si>
  <si>
    <t>Prenapetostni odvodnik PROTEC B2S 12.5/275</t>
  </si>
  <si>
    <t>Dobava in polaganje mapitel cevi ɸ 110 mm</t>
  </si>
  <si>
    <t>Dobava in polaganje traku RH1 30 x 3,5 mm</t>
  </si>
  <si>
    <t>Dobava in polaganje opozorilnega traku z napisom ELEKTRIKA</t>
  </si>
  <si>
    <t xml:space="preserve">Izkop kabelskega jarka 0,4 x 0,9 m, komplet z izdelavo posteljice za kabel ter zasutje in povrnite v prvotno stanje </t>
  </si>
  <si>
    <t>Rezanje asfalta</t>
  </si>
  <si>
    <t>Obbetoniranje mapitel cevi</t>
  </si>
  <si>
    <t>Priklop kabla</t>
  </si>
  <si>
    <t>Vgradnja opreme na mestu priključitve</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</si>
  <si>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</si>
  <si>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</si>
  <si>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</si>
  <si>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</si>
  <si>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</si>
  <si>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</si>
  <si>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</si>
  <si>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</si>
  <si>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</si>
  <si>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</si>
  <si>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</si>
  <si>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</si>
  <si>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</si>
  <si>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</si>
  <si>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</si>
  <si>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</si>
  <si>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</si>
  <si>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</si>
  <si>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</si>
  <si>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</si>
  <si>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</si>
  <si>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</si>
  <si>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</si>
  <si>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</si>
  <si>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r>
      <t>Dobava in polaganje kabla E-AY2Y-J 4x70SM+1,5RE mm</t>
    </r>
    <r>
      <rPr>
        <vertAlign val="superscript"/>
        <sz val="10"/>
        <color indexed="8"/>
        <rFont val="Arial"/>
        <family val="2"/>
        <charset val="238"/>
      </rPr>
      <t>2</t>
    </r>
  </si>
  <si>
    <t>VI./</t>
  </si>
  <si>
    <t>ELEKLTROINSTALACIJE IN ELEKTRIČNA OPREMA</t>
  </si>
  <si>
    <t>VI./a. PRIPRAVLJALNA DELA</t>
  </si>
  <si>
    <t>VI.a./1</t>
  </si>
  <si>
    <t>VI./a.</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</si>
  <si>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</si>
  <si>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</si>
  <si>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</si>
  <si>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</si>
  <si>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</si>
  <si>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</si>
  <si>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</si>
  <si>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</si>
  <si>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</si>
  <si>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</si>
  <si>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</si>
  <si>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</si>
  <si>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</si>
  <si>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</si>
  <si>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</si>
  <si>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</si>
  <si>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</si>
  <si>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</si>
  <si>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</si>
  <si>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</si>
  <si>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</si>
  <si>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</si>
  <si>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</si>
  <si>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</si>
  <si>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</si>
  <si>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</si>
  <si>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</si>
  <si>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</si>
  <si>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</si>
  <si>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</si>
  <si>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</si>
  <si>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</si>
  <si>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</si>
  <si>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</si>
  <si>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</si>
  <si>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</si>
  <si>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</si>
  <si>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</si>
  <si>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</si>
  <si>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</si>
  <si>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</si>
  <si>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</si>
  <si>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</si>
  <si>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</si>
  <si>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</si>
  <si>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</si>
  <si>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</si>
  <si>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</si>
  <si>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</si>
  <si>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</si>
  <si>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</si>
  <si>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</si>
  <si>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</si>
  <si>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</si>
  <si>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</si>
  <si>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</si>
  <si>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</si>
  <si>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</si>
  <si>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</si>
  <si>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</si>
  <si>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</si>
  <si>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</si>
  <si>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</si>
  <si>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</si>
  <si>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</si>
  <si>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</si>
  <si>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</si>
  <si>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</si>
  <si>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</si>
  <si>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</si>
  <si>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</si>
  <si>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</si>
  <si>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</si>
  <si>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</si>
  <si>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</si>
  <si>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</si>
  <si>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</si>
  <si>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</si>
  <si>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</si>
  <si>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</si>
  <si>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</si>
  <si>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</si>
  <si>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</si>
  <si>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</si>
  <si>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</si>
  <si>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</si>
  <si>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</si>
  <si>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</si>
  <si>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</si>
  <si>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</si>
  <si>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</si>
  <si>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</si>
  <si>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VI./g./27</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</si>
  <si>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</si>
  <si>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</si>
  <si>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</si>
  <si>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</si>
  <si>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</si>
  <si>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</si>
  <si>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</si>
  <si>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</si>
  <si>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</si>
  <si>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</si>
  <si>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</si>
  <si>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</si>
  <si>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</si>
  <si>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</si>
  <si>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</si>
  <si>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</si>
  <si>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</si>
  <si>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</si>
  <si>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</si>
  <si>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</si>
  <si>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</si>
  <si>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ČRPALIŠČE Č PE-02 SKUPAJ:</t>
  </si>
  <si>
    <t>PODPROJEKT št. 15.02 SKUPAJ brez DDV:</t>
  </si>
  <si>
    <t>Krmilno zaščitni rele mini FGP413 - samo vgradnja</t>
  </si>
  <si>
    <t xml:space="preserve">Dobava, transport ter strojno-ročni obsip cevi v coni cevovoda z dobro vezljivim, dobavljenim peščenim materialom (4-8mm) skladno s standardom SIST EN-1610, do višine 15 cm nad cevjo, z utrjevanjem do zbitosti (97% SPP)         </t>
  </si>
  <si>
    <t>Izdelava meritev zbitosti tampona in zasipa z izdelavo končnega poročila s strani pooblaščene organizacije.</t>
  </si>
  <si>
    <t>Dobava, transport in vgradnja peščenega vezljivega materiala v bankino cestišča širine 0,5 m</t>
  </si>
  <si>
    <t>Dobava in polaganje tlačnih kanalizacijskih cevi (označba z rjavo črto) iz polietilena PE100 z zaščitnim slojem iz polipropilena  SDR17 PN10 d90 mm. Izvedene po standardu SIST EN 12201. Za spajanje cevi se uporabijo spojke za elektrofuzijsko varjenje.</t>
  </si>
  <si>
    <r>
      <t>m</t>
    </r>
    <r>
      <rPr>
        <vertAlign val="superscript"/>
        <sz val="10"/>
        <rFont val="Arial"/>
        <family val="2"/>
        <charset val="238"/>
      </rPr>
      <t>2</t>
    </r>
  </si>
  <si>
    <t xml:space="preserve">Asfaltiranje vozišča v sestavi:                                       3 cm AC 8  surf B50/70 A4                                            </t>
  </si>
  <si>
    <t>Asfaltiranje vozišča v sestavi:                                       6 cm AC 22 base B50/70 A4</t>
  </si>
  <si>
    <t xml:space="preserve">Asfaltiranje vozišča v sestavi:
3 cm AC 8  surf B50/70 A4                                            </t>
  </si>
  <si>
    <t>Asfaltiranje vozišča v sestavi:
6 cm AC 22 base B50/70 A4</t>
  </si>
  <si>
    <t>Tlačni preizkus tesnosti cevovoda skladno s SIST EN 1610, ki ga izvede pooblaščen akreditiran laboratorij, z izdelavo poročila, PP DN 250mm</t>
  </si>
  <si>
    <t>Tlačni preizkus tesnosti cevovoda skladno s SIST EN 805-2000, ki ga izvede pooblaščen akreditiran laboratorij, z izdelavo poročila.</t>
  </si>
  <si>
    <r>
      <t xml:space="preserve">Izdelava PID-a ter dokazila o zanesljivosti objekta. Investitorju je potrebno predati dokumentacijo v </t>
    </r>
    <r>
      <rPr>
        <b/>
        <sz val="10"/>
        <rFont val="Arial"/>
        <family val="2"/>
        <charset val="238"/>
      </rPr>
      <t>treh izvodih za vse kanale, tlačne vode in črpališče podprojekta št.15-02</t>
    </r>
  </si>
  <si>
    <r>
      <t>Nabava,transport in vgraditev zmrzlinsko odpornega kamnitega materiala do fi 63 mm v debelini 30 cm</t>
    </r>
    <r>
      <rPr>
        <sz val="10"/>
        <rFont val="Arial"/>
        <family val="2"/>
      </rPr>
      <t xml:space="preserve"> z uvaljanem za izvedbo spodnjega ustroja.</t>
    </r>
  </si>
  <si>
    <t>Nabava, transport in vgraditev tampona I (TP 32) v debelini 20 cm z uvaljanjem Ev2&gt;= 80 Mpa za izvedbo zgornjega ustroja.</t>
  </si>
  <si>
    <t>Tlačni preizkus tesnosti cevovoda skladno s SIST EN 1610, ki ga izvede pooblaščen akreditiran laboratorij, z izdelavo poročila, PP DN 200mm</t>
  </si>
  <si>
    <t>Dobava, transport in vgradnja montažno revizijskega in kaskadno priključnega črpalnega jaška iz AB elementov 2000x2000mm, višine 2,5m  za črpališče Č2, vključno s krovno in temeljno ploščo, priključitev proj. kanala PP DN 250mm, vključno z muldami, vtoki in iztoki, podložnim betonom C 12/15 (višina kaskad in kote priključevanja razvidne iz vzdolžnih profilov in detajla črpališča)</t>
  </si>
  <si>
    <t xml:space="preserve">Dobava, transport in vgraditev med betoniranjem vstopnega jaška, okvirja  z vodotesnim povoznim pokrovom z dvižnim mehanizmom iz nerjaveče pločevine na zaklep za odprtino 1100/1000 mm, nosilnosti 400kN </t>
  </si>
  <si>
    <t xml:space="preserve">Dobava, transport in vgraditev med betoniranjem vstopnega jaška, okvirja  z vodotesnim povoznim pokrovom z dvižnim mehanizmom iz nerjaveče pločevine na zaklep za odprtino 800/800 mm, nosilnosti 400kN </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</si>
  <si>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Qč=5,0 l/s, Hč= 1,51 mVS</t>
    </r>
  </si>
  <si>
    <t>Dobava, transport in vgradnja karabin lestve z izvlečnim drogom, dolžine l=1,95m</t>
  </si>
  <si>
    <t>Dobava, transport in vgradnja zračnika DN 100mm z mrežo proti mrčesu in zaščitne kape,  dolžine l=2000mm</t>
  </si>
  <si>
    <t>Dobava, transport in vgradnja fazonskega odcepnega T kosa PP DN 250/160mm, za hišni priključek</t>
  </si>
  <si>
    <t>III./9</t>
  </si>
  <si>
    <t>Tlačni preizkus tesnosti črpališča skladno s SIST EN 1610, ki ga izvede pooblaščen akreditiran laboratorij, z izdelavo poročila.</t>
  </si>
  <si>
    <t>Geodetski načrt izvedenega novega stanja zemljišča in novozgrajenih objektov na zeljišču.</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</si>
  <si>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</si>
  <si>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</si>
  <si>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kos</t>
  </si>
  <si>
    <t>V./</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</si>
  <si>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15.2</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</si>
  <si>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 Podprojekta 15.2.</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</si>
  <si>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15.2.</t>
    </r>
  </si>
  <si>
    <r>
      <t>m</t>
    </r>
    <r>
      <rPr>
        <vertAlign val="superscript"/>
        <sz val="10"/>
        <rFont val="Arial"/>
        <family val="2"/>
        <charset val="238"/>
      </rPr>
      <t>3</t>
    </r>
  </si>
  <si>
    <t xml:space="preserve">Strojni izkop jarka v zemljini III. - IV. ktg, vertikalni z razpiranjem in nalaganjem na vozilo ter odvozom na gradbiščno deponijo, vključno s stroški deponiranja.          </t>
  </si>
  <si>
    <t>Nabava,transport in vgraditev zmrzlinsko odpornega kamnitega materiala do fi 63 mm v debelini 20 cm z uvaljanem za izvedbo spodnjega ustroja.</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</si>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</sst>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charset val="238"/>
    </font>
    <font>
      <sz val="10"/>
      <name val="Century Gothic CE"/>
      <family val="2"/>
      <charset val="238"/>
    </font>
    <font>
      <sz val="10"/>
      <name val="Arial"/>
      <family val="2"/>
      <charset val="238"/>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b/>
      <sz val="10"/>
      <color rgb="FFFF0000"/>
      <name val="Arial"/>
      <family val="2"/>
    </font>
    <font>
      <sz val="10"/>
      <color theme="1"/>
      <name val="Arial"/>
      <family val="2"/>
      <charset val="238"/>
    </font>
    <font>
      <b/>
      <i/>
      <sz val="11"/>
      <name val="Arial"/>
      <family val="2"/>
      <charset val="238"/>
    </font>
    <font>
      <sz val="8"/>
      <name val="Arial"/>
      <family val="2"/>
      <charset val="238"/>
    </font>
    <font>
      <sz val="10"/>
      <color indexed="8"/>
      <name val="Arial"/>
      <family val="2"/>
      <charset val="238"/>
    </font>
    <font>
      <vertAlign val="superscript"/>
      <sz val="10"/>
      <color indexed="8"/>
      <name val="Arial"/>
      <family val="2"/>
      <charset val="238"/>
    </font>
    <font>
      <vertAlign val="superscript"/>
      <sz val="10"/>
      <name val="Arial"/>
      <family val="2"/>
      <charset val="238"/>
    </font>
    <font>
      <sz val="12"/>
      <name val="Courier"/>
      <family val="3"/>
    </font>
    <font>
      <b/>
      <sz val="10"/>
      <color rgb="FFFF0000"/>
      <name val="Arial"/>
      <family val="2"/>
      <charset val="238"/>
    </font>
    <font>
      <sz val="10"/>
      <color rgb="FFFF0000"/>
      <name val="Arial"/>
      <family val="2"/>
      <charset val="238"/>
    </font>
  </fonts>
  <fills count="3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9" tint="0.59999389629810485"/>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08">
    <xf numFmtId="0" fontId="0"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6" fontId="12" fillId="0" borderId="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ill="0" applyBorder="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2" fillId="0" borderId="0"/>
    <xf numFmtId="166" fontId="12" fillId="0" borderId="0"/>
    <xf numFmtId="0" fontId="14" fillId="0" borderId="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9" borderId="0" applyNumberFormat="0" applyBorder="0" applyAlignment="0" applyProtection="0"/>
    <xf numFmtId="0" fontId="18" fillId="21"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14" fillId="23" borderId="22"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7" borderId="0" applyNumberFormat="0" applyBorder="0" applyAlignment="0" applyProtection="0"/>
    <xf numFmtId="0" fontId="26" fillId="0" borderId="23" applyNumberFormat="0" applyFill="0" applyAlignment="0" applyProtection="0"/>
    <xf numFmtId="0" fontId="27" fillId="28" borderId="24" applyNumberFormat="0" applyAlignment="0" applyProtection="0"/>
    <xf numFmtId="0" fontId="28" fillId="21" borderId="25" applyNumberFormat="0" applyAlignment="0" applyProtection="0"/>
    <xf numFmtId="0" fontId="29" fillId="8" borderId="0" applyNumberFormat="0" applyBorder="0" applyAlignment="0" applyProtection="0"/>
    <xf numFmtId="0" fontId="13" fillId="0" borderId="0"/>
    <xf numFmtId="0" fontId="30" fillId="12" borderId="25" applyNumberFormat="0" applyAlignment="0" applyProtection="0"/>
    <xf numFmtId="0" fontId="31" fillId="0" borderId="26" applyNumberFormat="0" applyFill="0" applyAlignment="0" applyProtection="0"/>
    <xf numFmtId="164" fontId="10" fillId="0" borderId="0" applyFont="0" applyFill="0" applyBorder="0" applyAlignment="0" applyProtection="0"/>
    <xf numFmtId="4" fontId="32" fillId="0" borderId="0"/>
    <xf numFmtId="166" fontId="12" fillId="0" borderId="0"/>
    <xf numFmtId="164" fontId="6" fillId="0" borderId="0" applyFont="0" applyFill="0" applyBorder="0" applyAlignment="0" applyProtection="0"/>
    <xf numFmtId="167" fontId="33" fillId="0" borderId="0"/>
    <xf numFmtId="0" fontId="15" fillId="0" borderId="0"/>
    <xf numFmtId="0" fontId="34" fillId="0" borderId="0"/>
    <xf numFmtId="167" fontId="33" fillId="0" borderId="0"/>
    <xf numFmtId="9" fontId="6" fillId="0" borderId="0" applyFont="0" applyFill="0" applyBorder="0" applyAlignment="0" applyProtection="0"/>
    <xf numFmtId="168" fontId="13" fillId="0" borderId="0" applyFill="0" applyBorder="0" applyAlignment="0" applyProtection="0"/>
    <xf numFmtId="166" fontId="35" fillId="0" borderId="0"/>
    <xf numFmtId="166" fontId="12" fillId="0" borderId="0"/>
    <xf numFmtId="0" fontId="32" fillId="0" borderId="0"/>
    <xf numFmtId="0" fontId="6" fillId="0" borderId="0"/>
    <xf numFmtId="164" fontId="6" fillId="0" borderId="0" applyFont="0" applyFill="0" applyBorder="0" applyAlignment="0" applyProtection="0"/>
    <xf numFmtId="166" fontId="12" fillId="0" borderId="0"/>
    <xf numFmtId="0" fontId="5" fillId="0" borderId="0"/>
    <xf numFmtId="0" fontId="10" fillId="0" borderId="0"/>
    <xf numFmtId="164"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166" fontId="12" fillId="0" borderId="0"/>
    <xf numFmtId="0" fontId="6" fillId="0" borderId="0"/>
    <xf numFmtId="166" fontId="12" fillId="0" borderId="0"/>
    <xf numFmtId="166" fontId="12" fillId="0" borderId="0"/>
    <xf numFmtId="166" fontId="35" fillId="0" borderId="0"/>
    <xf numFmtId="0" fontId="32" fillId="0" borderId="0"/>
    <xf numFmtId="0" fontId="14" fillId="0" borderId="0"/>
    <xf numFmtId="0" fontId="6" fillId="0" borderId="0"/>
    <xf numFmtId="0" fontId="6" fillId="0" borderId="0"/>
    <xf numFmtId="0" fontId="6" fillId="0" borderId="0"/>
    <xf numFmtId="0" fontId="6" fillId="0" borderId="0"/>
    <xf numFmtId="167"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4" fillId="0" borderId="0" applyFont="0" applyFill="0" applyBorder="0" applyAlignment="0" applyProtection="0"/>
    <xf numFmtId="9" fontId="6" fillId="0" borderId="0" applyFont="0" applyFill="0" applyBorder="0" applyAlignment="0" applyProtection="0"/>
    <xf numFmtId="0" fontId="7" fillId="30" borderId="30" applyNumberFormat="0" applyFont="0" applyAlignment="0" applyProtection="0"/>
    <xf numFmtId="16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164" fontId="6" fillId="0" borderId="0" applyFont="0" applyFill="0" applyBorder="0" applyAlignment="0" applyProtection="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6" fillId="0" borderId="0"/>
    <xf numFmtId="0" fontId="4" fillId="0" borderId="0"/>
    <xf numFmtId="0" fontId="36" fillId="0" borderId="0"/>
    <xf numFmtId="44" fontId="14" fillId="0" borderId="0" applyFont="0" applyFill="0" applyBorder="0" applyAlignment="0" applyProtection="0"/>
    <xf numFmtId="164" fontId="37" fillId="0" borderId="0" applyFont="0" applyFill="0" applyBorder="0" applyAlignment="0" applyProtection="0"/>
    <xf numFmtId="0" fontId="3" fillId="0" borderId="0"/>
    <xf numFmtId="0" fontId="3" fillId="0" borderId="0"/>
    <xf numFmtId="0" fontId="37" fillId="0" borderId="0"/>
    <xf numFmtId="44" fontId="1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5" fillId="0" borderId="0"/>
    <xf numFmtId="0" fontId="1" fillId="0" borderId="0"/>
    <xf numFmtId="44" fontId="14" fillId="0" borderId="0" applyFont="0" applyFill="0" applyBorder="0" applyAlignment="0" applyProtection="0"/>
    <xf numFmtId="166"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0" fontId="1" fillId="0" borderId="0"/>
    <xf numFmtId="44"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3" fillId="0" borderId="0"/>
    <xf numFmtId="0" fontId="43" fillId="0" borderId="0" applyNumberFormat="0" applyFill="0" applyBorder="0" applyAlignment="0" applyProtection="0"/>
  </cellStyleXfs>
  <cellXfs count="674">
    <xf numFmtId="0" fontId="0" fillId="0" borderId="0" xfId="0"/>
    <xf numFmtId="0" fontId="41" fillId="0" borderId="17" xfId="0" applyFont="1" applyBorder="1" applyAlignment="1">
      <alignment horizontal="left" vertical="center" wrapText="1"/>
    </xf>
    <xf numFmtId="0" fontId="41" fillId="0" borderId="8" xfId="0" applyFont="1" applyBorder="1" applyAlignment="1">
      <alignment horizontal="left" vertical="center" wrapText="1"/>
    </xf>
    <xf numFmtId="0" fontId="39" fillId="4" borderId="1" xfId="0" applyFont="1" applyFill="1" applyBorder="1" applyAlignment="1">
      <alignment horizontal="left" vertical="center" wrapText="1"/>
    </xf>
    <xf numFmtId="49" fontId="39" fillId="2" borderId="27" xfId="0" applyNumberFormat="1" applyFont="1" applyFill="1" applyBorder="1" applyAlignment="1">
      <alignment horizontal="center" vertical="center" wrapText="1"/>
    </xf>
    <xf numFmtId="0" fontId="6" fillId="0" borderId="0" xfId="26" applyAlignment="1">
      <alignment horizontal="center" vertical="top"/>
    </xf>
    <xf numFmtId="0" fontId="6" fillId="0" borderId="0" xfId="26"/>
    <xf numFmtId="0" fontId="43" fillId="0" borderId="3" xfId="26" applyFont="1" applyBorder="1" applyAlignment="1">
      <alignment horizontal="center" vertical="top"/>
    </xf>
    <xf numFmtId="0" fontId="8" fillId="0" borderId="3" xfId="26" applyFont="1" applyBorder="1"/>
    <xf numFmtId="0" fontId="43" fillId="0" borderId="3" xfId="26" applyFont="1" applyBorder="1" applyAlignment="1">
      <alignment horizontal="center"/>
    </xf>
    <xf numFmtId="2" fontId="43" fillId="0" borderId="3" xfId="26" applyNumberFormat="1" applyFont="1" applyBorder="1" applyAlignment="1">
      <alignment horizontal="center"/>
    </xf>
    <xf numFmtId="0" fontId="43" fillId="0" borderId="3" xfId="26" applyFont="1" applyBorder="1"/>
    <xf numFmtId="0" fontId="8" fillId="29" borderId="1" xfId="26" applyFont="1" applyFill="1" applyBorder="1" applyAlignment="1">
      <alignment horizontal="center"/>
    </xf>
    <xf numFmtId="0" fontId="8" fillId="29" borderId="2" xfId="26" applyFont="1" applyFill="1" applyBorder="1"/>
    <xf numFmtId="0" fontId="43" fillId="29" borderId="2" xfId="26" applyFont="1" applyFill="1" applyBorder="1" applyAlignment="1">
      <alignment horizontal="center"/>
    </xf>
    <xf numFmtId="2" fontId="43" fillId="29" borderId="2" xfId="26" applyNumberFormat="1" applyFont="1" applyFill="1" applyBorder="1" applyAlignment="1">
      <alignment horizontal="center"/>
    </xf>
    <xf numFmtId="0" fontId="43" fillId="29" borderId="2" xfId="26" applyFont="1" applyFill="1" applyBorder="1"/>
    <xf numFmtId="44" fontId="8" fillId="29" borderId="7" xfId="26" applyNumberFormat="1" applyFont="1" applyFill="1" applyBorder="1"/>
    <xf numFmtId="0" fontId="38" fillId="0" borderId="42" xfId="26" applyFont="1" applyBorder="1" applyAlignment="1">
      <alignment horizontal="center" vertical="top"/>
    </xf>
    <xf numFmtId="0" fontId="48" fillId="0" borderId="49" xfId="26" applyFont="1" applyBorder="1"/>
    <xf numFmtId="0" fontId="8" fillId="0" borderId="49" xfId="26" applyFont="1" applyBorder="1" applyAlignment="1">
      <alignment horizontal="center"/>
    </xf>
    <xf numFmtId="2" fontId="8" fillId="0" borderId="49" xfId="26" applyNumberFormat="1" applyFont="1" applyBorder="1" applyAlignment="1">
      <alignment horizontal="center"/>
    </xf>
    <xf numFmtId="0" fontId="8" fillId="0" borderId="49" xfId="26" applyFont="1" applyBorder="1"/>
    <xf numFmtId="44" fontId="8" fillId="0" borderId="50" xfId="26" applyNumberFormat="1" applyFont="1" applyBorder="1"/>
    <xf numFmtId="0" fontId="38" fillId="0" borderId="51" xfId="26" applyFont="1" applyBorder="1" applyAlignment="1">
      <alignment horizontal="center" vertical="top"/>
    </xf>
    <xf numFmtId="0" fontId="48" fillId="0" borderId="5" xfId="26" applyFont="1" applyBorder="1"/>
    <xf numFmtId="0" fontId="8" fillId="0" borderId="5" xfId="26" applyFont="1" applyBorder="1" applyAlignment="1">
      <alignment horizontal="center"/>
    </xf>
    <xf numFmtId="2" fontId="8" fillId="0" borderId="5" xfId="26" applyNumberFormat="1" applyFont="1" applyBorder="1" applyAlignment="1">
      <alignment horizontal="center"/>
    </xf>
    <xf numFmtId="0" fontId="8" fillId="0" borderId="5" xfId="26" applyFont="1" applyBorder="1"/>
    <xf numFmtId="44" fontId="8" fillId="0" borderId="52" xfId="26" applyNumberFormat="1" applyFont="1" applyBorder="1"/>
    <xf numFmtId="0" fontId="38" fillId="0" borderId="12" xfId="26" applyFont="1" applyBorder="1" applyAlignment="1">
      <alignment horizontal="center" vertical="top"/>
    </xf>
    <xf numFmtId="0" fontId="48" fillId="0" borderId="47" xfId="26" applyFont="1" applyBorder="1"/>
    <xf numFmtId="0" fontId="8" fillId="0" borderId="47" xfId="26" applyFont="1" applyBorder="1" applyAlignment="1">
      <alignment horizontal="center"/>
    </xf>
    <xf numFmtId="2" fontId="8" fillId="0" borderId="47" xfId="26" applyNumberFormat="1" applyFont="1" applyBorder="1" applyAlignment="1">
      <alignment horizontal="center"/>
    </xf>
    <xf numFmtId="0" fontId="8" fillId="0" borderId="47" xfId="26" applyFont="1" applyBorder="1"/>
    <xf numFmtId="44" fontId="8" fillId="0" borderId="53" xfId="26" applyNumberFormat="1" applyFont="1" applyBorder="1"/>
    <xf numFmtId="0" fontId="38" fillId="29" borderId="1" xfId="26" applyFont="1" applyFill="1" applyBorder="1" applyAlignment="1">
      <alignment horizontal="center" vertical="top"/>
    </xf>
    <xf numFmtId="0" fontId="8" fillId="29" borderId="2" xfId="26" applyFont="1" applyFill="1" applyBorder="1" applyAlignment="1">
      <alignment horizontal="center"/>
    </xf>
    <xf numFmtId="2" fontId="8" fillId="29" borderId="2" xfId="26" applyNumberFormat="1" applyFont="1" applyFill="1" applyBorder="1" applyAlignment="1">
      <alignment horizontal="center"/>
    </xf>
    <xf numFmtId="0" fontId="38" fillId="0" borderId="0" xfId="26" applyFont="1" applyAlignment="1">
      <alignment horizontal="center" vertical="top"/>
    </xf>
    <xf numFmtId="0" fontId="9" fillId="0" borderId="0" xfId="26" applyFont="1"/>
    <xf numFmtId="0" fontId="38" fillId="0" borderId="0" xfId="26" applyFont="1" applyAlignment="1">
      <alignment horizontal="center"/>
    </xf>
    <xf numFmtId="2" fontId="38" fillId="0" borderId="0" xfId="26" applyNumberFormat="1" applyFont="1" applyAlignment="1">
      <alignment horizontal="center"/>
    </xf>
    <xf numFmtId="0" fontId="38" fillId="0" borderId="0" xfId="26" applyFont="1"/>
    <xf numFmtId="44" fontId="9" fillId="0" borderId="2" xfId="26" applyNumberFormat="1" applyFont="1" applyBorder="1"/>
    <xf numFmtId="2" fontId="38" fillId="29" borderId="2" xfId="26" applyNumberFormat="1" applyFont="1" applyFill="1" applyBorder="1" applyAlignment="1">
      <alignment horizontal="center"/>
    </xf>
    <xf numFmtId="0" fontId="38" fillId="29" borderId="2" xfId="26" applyFont="1" applyFill="1" applyBorder="1"/>
    <xf numFmtId="44" fontId="9" fillId="29" borderId="7" xfId="26" applyNumberFormat="1" applyFont="1" applyFill="1" applyBorder="1"/>
    <xf numFmtId="0" fontId="38" fillId="0" borderId="54" xfId="26" applyFont="1" applyBorder="1" applyAlignment="1">
      <alignment horizontal="center" vertical="top"/>
    </xf>
    <xf numFmtId="0" fontId="48" fillId="0" borderId="0" xfId="26" applyFont="1"/>
    <xf numFmtId="0" fontId="8" fillId="0" borderId="0" xfId="26" applyFont="1" applyAlignment="1">
      <alignment horizontal="center"/>
    </xf>
    <xf numFmtId="2" fontId="8" fillId="0" borderId="0" xfId="26" applyNumberFormat="1" applyFont="1" applyAlignment="1">
      <alignment horizontal="center"/>
    </xf>
    <xf numFmtId="0" fontId="8" fillId="0" borderId="0" xfId="26" applyFont="1"/>
    <xf numFmtId="44" fontId="8" fillId="0" borderId="55" xfId="26" applyNumberFormat="1" applyFont="1" applyBorder="1"/>
    <xf numFmtId="0" fontId="38" fillId="29" borderId="2" xfId="26" applyFont="1" applyFill="1" applyBorder="1" applyAlignment="1">
      <alignment horizontal="center"/>
    </xf>
    <xf numFmtId="0" fontId="38" fillId="0" borderId="56" xfId="26" applyFont="1" applyBorder="1" applyAlignment="1">
      <alignment horizontal="center" vertical="top"/>
    </xf>
    <xf numFmtId="0" fontId="38" fillId="0" borderId="57" xfId="26" applyFont="1" applyBorder="1" applyAlignment="1">
      <alignment horizontal="center" vertical="top"/>
    </xf>
    <xf numFmtId="44" fontId="8" fillId="0" borderId="0" xfId="26" applyNumberFormat="1" applyFont="1"/>
    <xf numFmtId="0" fontId="8" fillId="0" borderId="57" xfId="26" applyFont="1" applyBorder="1" applyAlignment="1">
      <alignment horizontal="center" vertical="top"/>
    </xf>
    <xf numFmtId="44" fontId="48" fillId="0" borderId="49" xfId="237" applyNumberFormat="1" applyFont="1" applyBorder="1" applyAlignment="1">
      <alignment horizontal="left" indent="3"/>
    </xf>
    <xf numFmtId="44" fontId="48" fillId="0" borderId="49" xfId="237" applyNumberFormat="1" applyFont="1" applyBorder="1"/>
    <xf numFmtId="44" fontId="8" fillId="0" borderId="49" xfId="26" applyNumberFormat="1" applyFont="1" applyBorder="1"/>
    <xf numFmtId="44" fontId="48" fillId="0" borderId="5" xfId="237" applyNumberFormat="1" applyFont="1" applyBorder="1" applyAlignment="1">
      <alignment horizontal="left" indent="3"/>
    </xf>
    <xf numFmtId="44" fontId="48" fillId="0" borderId="5" xfId="237" applyNumberFormat="1" applyFont="1" applyBorder="1"/>
    <xf numFmtId="44" fontId="8" fillId="0" borderId="5" xfId="26" applyNumberFormat="1" applyFont="1" applyBorder="1"/>
    <xf numFmtId="44" fontId="48" fillId="0" borderId="31" xfId="237" applyNumberFormat="1" applyFont="1" applyBorder="1" applyAlignment="1">
      <alignment horizontal="left" indent="3"/>
    </xf>
    <xf numFmtId="44" fontId="48" fillId="0" borderId="31" xfId="237" applyNumberFormat="1" applyFont="1" applyBorder="1"/>
    <xf numFmtId="44" fontId="8" fillId="0" borderId="31" xfId="26" applyNumberFormat="1" applyFont="1" applyBorder="1"/>
    <xf numFmtId="44" fontId="8" fillId="0" borderId="58" xfId="26" applyNumberFormat="1" applyFont="1" applyBorder="1"/>
    <xf numFmtId="0" fontId="8" fillId="0" borderId="12" xfId="26" applyFont="1" applyBorder="1" applyAlignment="1">
      <alignment horizontal="center"/>
    </xf>
    <xf numFmtId="0" fontId="8" fillId="0" borderId="13" xfId="26" applyFont="1" applyBorder="1"/>
    <xf numFmtId="0" fontId="43" fillId="0" borderId="13" xfId="26" applyFont="1" applyBorder="1" applyAlignment="1">
      <alignment horizontal="center"/>
    </xf>
    <xf numFmtId="2" fontId="43" fillId="0" borderId="13" xfId="26" applyNumberFormat="1" applyFont="1" applyBorder="1" applyAlignment="1">
      <alignment horizontal="center"/>
    </xf>
    <xf numFmtId="0" fontId="43" fillId="0" borderId="13" xfId="26" applyFont="1" applyBorder="1"/>
    <xf numFmtId="44" fontId="8" fillId="0" borderId="14" xfId="26" applyNumberFormat="1" applyFont="1" applyBorder="1"/>
    <xf numFmtId="0" fontId="8" fillId="0" borderId="1" xfId="26" applyFont="1" applyBorder="1" applyAlignment="1">
      <alignment horizontal="center" vertical="top"/>
    </xf>
    <xf numFmtId="0" fontId="8" fillId="0" borderId="2" xfId="26" applyFont="1" applyBorder="1"/>
    <xf numFmtId="0" fontId="8" fillId="0" borderId="2" xfId="26" applyFont="1" applyBorder="1" applyAlignment="1">
      <alignment horizontal="center"/>
    </xf>
    <xf numFmtId="2" fontId="8" fillId="0" borderId="2" xfId="26" applyNumberFormat="1" applyFont="1" applyBorder="1" applyAlignment="1">
      <alignment horizontal="center"/>
    </xf>
    <xf numFmtId="44" fontId="8" fillId="0" borderId="7" xfId="26" applyNumberFormat="1" applyFont="1" applyBorder="1"/>
    <xf numFmtId="0" fontId="8" fillId="0" borderId="15" xfId="26" applyFont="1" applyBorder="1" applyAlignment="1">
      <alignment horizontal="center" vertical="top"/>
    </xf>
    <xf numFmtId="0" fontId="8" fillId="0" borderId="16" xfId="26" applyFont="1" applyBorder="1"/>
    <xf numFmtId="0" fontId="8" fillId="0" borderId="16" xfId="26" applyFont="1" applyBorder="1" applyAlignment="1">
      <alignment horizontal="center"/>
    </xf>
    <xf numFmtId="2" fontId="8" fillId="0" borderId="16" xfId="26" applyNumberFormat="1" applyFont="1" applyBorder="1" applyAlignment="1">
      <alignment horizontal="center"/>
    </xf>
    <xf numFmtId="44" fontId="8" fillId="0" borderId="59" xfId="26" applyNumberFormat="1" applyFont="1" applyBorder="1"/>
    <xf numFmtId="0" fontId="8" fillId="0" borderId="9" xfId="26" applyFont="1" applyBorder="1" applyAlignment="1">
      <alignment horizontal="center" vertical="top"/>
    </xf>
    <xf numFmtId="0" fontId="8" fillId="0" borderId="10" xfId="26" applyFont="1" applyBorder="1"/>
    <xf numFmtId="0" fontId="8" fillId="0" borderId="10" xfId="26" applyFont="1" applyBorder="1" applyAlignment="1">
      <alignment horizontal="center"/>
    </xf>
    <xf numFmtId="2" fontId="8" fillId="0" borderId="10" xfId="26" applyNumberFormat="1" applyFont="1" applyBorder="1" applyAlignment="1">
      <alignment horizontal="center"/>
    </xf>
    <xf numFmtId="44" fontId="8" fillId="0" borderId="11" xfId="26" applyNumberFormat="1" applyFont="1" applyBorder="1"/>
    <xf numFmtId="0" fontId="43" fillId="0" borderId="0" xfId="26" applyFont="1" applyAlignment="1">
      <alignment horizontal="center" vertical="top"/>
    </xf>
    <xf numFmtId="0" fontId="43" fillId="0" borderId="0" xfId="26" applyFont="1"/>
    <xf numFmtId="0" fontId="43" fillId="0" borderId="0" xfId="26" applyFont="1" applyAlignment="1">
      <alignment horizontal="center"/>
    </xf>
    <xf numFmtId="2" fontId="43" fillId="0" borderId="0" xfId="26" applyNumberFormat="1" applyFont="1" applyAlignment="1">
      <alignment horizontal="center"/>
    </xf>
    <xf numFmtId="44" fontId="43" fillId="0" borderId="0" xfId="26" applyNumberFormat="1" applyFont="1"/>
    <xf numFmtId="0" fontId="6" fillId="0" borderId="0" xfId="26" applyAlignment="1">
      <alignment horizontal="center"/>
    </xf>
    <xf numFmtId="2" fontId="6" fillId="0" borderId="0" xfId="26" applyNumberFormat="1" applyAlignment="1">
      <alignment horizontal="center"/>
    </xf>
    <xf numFmtId="49" fontId="39" fillId="0" borderId="2" xfId="0" applyNumberFormat="1" applyFont="1" applyFill="1" applyBorder="1" applyAlignment="1">
      <alignment horizontal="center" vertical="center" wrapText="1"/>
    </xf>
    <xf numFmtId="49" fontId="44" fillId="0" borderId="0" xfId="0" applyNumberFormat="1" applyFont="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39" fillId="3" borderId="35" xfId="0" applyNumberFormat="1" applyFont="1" applyFill="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0" xfId="0" applyNumberFormat="1" applyFont="1" applyAlignment="1">
      <alignment horizontal="center" vertical="center"/>
    </xf>
    <xf numFmtId="44" fontId="7" fillId="0" borderId="0" xfId="0" applyNumberFormat="1" applyFont="1" applyAlignment="1">
      <alignment horizontal="center" vertical="center"/>
    </xf>
    <xf numFmtId="44" fontId="39" fillId="2" borderId="29" xfId="0" applyNumberFormat="1" applyFont="1" applyFill="1" applyBorder="1" applyAlignment="1">
      <alignment horizontal="center" vertical="center"/>
    </xf>
    <xf numFmtId="44" fontId="39" fillId="0" borderId="2" xfId="0" applyNumberFormat="1" applyFont="1" applyFill="1" applyBorder="1" applyAlignment="1">
      <alignment horizontal="center" vertical="center"/>
    </xf>
    <xf numFmtId="44" fontId="7" fillId="0" borderId="46" xfId="1" applyNumberFormat="1" applyFont="1" applyBorder="1" applyAlignment="1">
      <alignment horizontal="center" vertical="center"/>
    </xf>
    <xf numFmtId="44" fontId="7" fillId="0" borderId="45" xfId="1" applyNumberFormat="1" applyFont="1" applyBorder="1" applyAlignment="1">
      <alignment horizontal="center" vertical="center"/>
    </xf>
    <xf numFmtId="44" fontId="7" fillId="0" borderId="33" xfId="1" applyNumberFormat="1" applyFont="1" applyBorder="1" applyAlignment="1">
      <alignment horizontal="center" vertical="center"/>
    </xf>
    <xf numFmtId="44" fontId="7" fillId="0" borderId="41" xfId="1" applyNumberFormat="1" applyFont="1" applyBorder="1" applyAlignment="1">
      <alignment horizontal="center" vertical="center"/>
    </xf>
    <xf numFmtId="44" fontId="39" fillId="3" borderId="35" xfId="1" applyNumberFormat="1" applyFont="1" applyFill="1" applyBorder="1" applyAlignment="1">
      <alignment horizontal="center" vertical="center"/>
    </xf>
    <xf numFmtId="44" fontId="39" fillId="3" borderId="35" xfId="0" applyNumberFormat="1" applyFont="1" applyFill="1" applyBorder="1" applyAlignment="1">
      <alignment horizontal="center" vertical="center"/>
    </xf>
    <xf numFmtId="44" fontId="7" fillId="5" borderId="7" xfId="1" applyNumberFormat="1" applyFont="1" applyFill="1" applyBorder="1" applyAlignment="1">
      <alignment horizontal="center" vertical="center"/>
    </xf>
    <xf numFmtId="44" fontId="39" fillId="4" borderId="7" xfId="0" applyNumberFormat="1" applyFont="1" applyFill="1" applyBorder="1" applyAlignment="1">
      <alignment horizontal="center" vertical="center"/>
    </xf>
    <xf numFmtId="44" fontId="7" fillId="6" borderId="7" xfId="1" applyNumberFormat="1" applyFont="1" applyFill="1" applyBorder="1" applyAlignment="1">
      <alignment horizontal="center" vertical="center"/>
    </xf>
    <xf numFmtId="44" fontId="7" fillId="0" borderId="33" xfId="17" applyNumberFormat="1" applyFont="1" applyFill="1" applyBorder="1" applyAlignment="1">
      <alignment horizontal="center" vertical="center"/>
    </xf>
    <xf numFmtId="0" fontId="41" fillId="0" borderId="63" xfId="0" applyFont="1" applyBorder="1" applyAlignment="1">
      <alignment horizontal="left" vertical="center" wrapText="1"/>
    </xf>
    <xf numFmtId="49" fontId="39" fillId="4" borderId="12" xfId="0" applyNumberFormat="1" applyFont="1" applyFill="1" applyBorder="1" applyAlignment="1">
      <alignment horizontal="center" vertical="center"/>
    </xf>
    <xf numFmtId="44" fontId="39" fillId="4" borderId="14" xfId="1" applyNumberFormat="1" applyFont="1" applyFill="1" applyBorder="1" applyAlignment="1">
      <alignment horizontal="center" vertical="center"/>
    </xf>
    <xf numFmtId="44" fontId="7" fillId="3" borderId="33" xfId="1" applyNumberFormat="1" applyFont="1" applyFill="1" applyBorder="1" applyAlignment="1">
      <alignment horizontal="center" vertical="center"/>
    </xf>
    <xf numFmtId="49" fontId="7" fillId="0" borderId="65" xfId="0" applyNumberFormat="1" applyFont="1" applyBorder="1" applyAlignment="1">
      <alignment horizontal="center" vertical="center"/>
    </xf>
    <xf numFmtId="44" fontId="7" fillId="0" borderId="66" xfId="1" applyNumberFormat="1" applyFont="1" applyBorder="1" applyAlignment="1">
      <alignment horizontal="center" vertical="center"/>
    </xf>
    <xf numFmtId="49" fontId="39" fillId="6" borderId="12" xfId="0" applyNumberFormat="1" applyFont="1" applyFill="1" applyBorder="1" applyAlignment="1">
      <alignment horizontal="center" vertical="center"/>
    </xf>
    <xf numFmtId="44" fontId="39" fillId="6" borderId="14" xfId="1" applyNumberFormat="1" applyFont="1" applyFill="1" applyBorder="1" applyAlignment="1">
      <alignment horizontal="center" vertical="center"/>
    </xf>
    <xf numFmtId="49" fontId="39" fillId="31" borderId="1" xfId="0" applyNumberFormat="1" applyFont="1" applyFill="1" applyBorder="1" applyAlignment="1">
      <alignment horizontal="center" vertical="center"/>
    </xf>
    <xf numFmtId="44" fontId="39" fillId="31" borderId="7" xfId="1" applyNumberFormat="1" applyFont="1" applyFill="1" applyBorder="1" applyAlignment="1">
      <alignment horizontal="center" vertical="center"/>
    </xf>
    <xf numFmtId="49" fontId="39" fillId="5" borderId="12" xfId="0" applyNumberFormat="1" applyFont="1" applyFill="1" applyBorder="1" applyAlignment="1">
      <alignment horizontal="center" vertical="center"/>
    </xf>
    <xf numFmtId="44" fontId="39" fillId="5" borderId="14" xfId="1" applyNumberFormat="1" applyFont="1" applyFill="1" applyBorder="1" applyAlignment="1">
      <alignment horizontal="center" vertical="center"/>
    </xf>
    <xf numFmtId="49" fontId="39" fillId="2" borderId="27" xfId="26" applyNumberFormat="1" applyFont="1" applyFill="1" applyBorder="1" applyAlignment="1">
      <alignment horizontal="center" vertical="center" wrapText="1"/>
    </xf>
    <xf numFmtId="0" fontId="41" fillId="0" borderId="17" xfId="26" applyFont="1" applyBorder="1" applyAlignment="1">
      <alignment horizontal="left" vertical="center" wrapText="1"/>
    </xf>
    <xf numFmtId="0" fontId="41" fillId="0" borderId="8" xfId="26" applyFont="1" applyBorder="1" applyAlignment="1">
      <alignment horizontal="left" vertical="center" wrapText="1"/>
    </xf>
    <xf numFmtId="0" fontId="39" fillId="4" borderId="1" xfId="26" applyFont="1" applyFill="1" applyBorder="1" applyAlignment="1">
      <alignment horizontal="left" vertical="center" wrapText="1"/>
    </xf>
    <xf numFmtId="49" fontId="39" fillId="0" borderId="2" xfId="26" applyNumberFormat="1" applyFont="1" applyFill="1" applyBorder="1" applyAlignment="1">
      <alignment horizontal="center" vertical="center" wrapText="1"/>
    </xf>
    <xf numFmtId="49" fontId="44" fillId="0" borderId="0" xfId="26" applyNumberFormat="1" applyFont="1" applyAlignment="1">
      <alignment horizontal="center" vertical="center"/>
    </xf>
    <xf numFmtId="49" fontId="7" fillId="0" borderId="36" xfId="26" applyNumberFormat="1" applyFont="1" applyBorder="1" applyAlignment="1">
      <alignment horizontal="center" vertical="center"/>
    </xf>
    <xf numFmtId="49" fontId="7" fillId="0" borderId="37" xfId="26" applyNumberFormat="1" applyFont="1" applyBorder="1" applyAlignment="1">
      <alignment horizontal="center" vertical="center"/>
    </xf>
    <xf numFmtId="49" fontId="7" fillId="0" borderId="32" xfId="26" applyNumberFormat="1" applyFont="1" applyBorder="1" applyAlignment="1">
      <alignment horizontal="center" vertical="center"/>
    </xf>
    <xf numFmtId="49" fontId="39" fillId="3" borderId="35" xfId="26" applyNumberFormat="1" applyFont="1" applyFill="1" applyBorder="1" applyAlignment="1">
      <alignment horizontal="center" vertical="center"/>
    </xf>
    <xf numFmtId="49" fontId="7" fillId="0" borderId="39" xfId="26" applyNumberFormat="1" applyFont="1" applyBorder="1" applyAlignment="1">
      <alignment horizontal="center" vertical="center"/>
    </xf>
    <xf numFmtId="49" fontId="7" fillId="0" borderId="40" xfId="26" applyNumberFormat="1" applyFont="1" applyBorder="1" applyAlignment="1">
      <alignment horizontal="center" vertical="center"/>
    </xf>
    <xf numFmtId="49" fontId="7" fillId="0" borderId="42" xfId="26" applyNumberFormat="1" applyFont="1" applyBorder="1" applyAlignment="1">
      <alignment horizontal="center" vertical="center"/>
    </xf>
    <xf numFmtId="49" fontId="7" fillId="0" borderId="0" xfId="26" applyNumberFormat="1" applyFont="1" applyAlignment="1">
      <alignment horizontal="center" vertical="center"/>
    </xf>
    <xf numFmtId="44" fontId="7" fillId="0" borderId="0" xfId="26" applyNumberFormat="1" applyFont="1" applyAlignment="1">
      <alignment horizontal="center" vertical="center"/>
    </xf>
    <xf numFmtId="44" fontId="39" fillId="2" borderId="29" xfId="26" applyNumberFormat="1" applyFont="1" applyFill="1" applyBorder="1" applyAlignment="1">
      <alignment horizontal="center" vertical="center"/>
    </xf>
    <xf numFmtId="44" fontId="39" fillId="0" borderId="2" xfId="26" applyNumberFormat="1" applyFont="1" applyFill="1" applyBorder="1" applyAlignment="1">
      <alignment horizontal="center" vertical="center"/>
    </xf>
    <xf numFmtId="44" fontId="39" fillId="3" borderId="35" xfId="26" applyNumberFormat="1" applyFont="1" applyFill="1" applyBorder="1" applyAlignment="1">
      <alignment horizontal="center" vertical="center"/>
    </xf>
    <xf numFmtId="44" fontId="39" fillId="4" borderId="7" xfId="26" applyNumberFormat="1" applyFont="1" applyFill="1" applyBorder="1" applyAlignment="1">
      <alignment horizontal="center" vertical="center"/>
    </xf>
    <xf numFmtId="49" fontId="39" fillId="5" borderId="12" xfId="26" applyNumberFormat="1" applyFont="1" applyFill="1" applyBorder="1" applyAlignment="1">
      <alignment horizontal="center" vertical="center"/>
    </xf>
    <xf numFmtId="49" fontId="7" fillId="0" borderId="65" xfId="26" applyNumberFormat="1" applyFont="1" applyBorder="1" applyAlignment="1">
      <alignment horizontal="center" vertical="center"/>
    </xf>
    <xf numFmtId="0" fontId="41" fillId="0" borderId="63" xfId="26" applyFont="1" applyBorder="1" applyAlignment="1">
      <alignment horizontal="left" vertical="center" wrapText="1"/>
    </xf>
    <xf numFmtId="49" fontId="39" fillId="4" borderId="12" xfId="26" applyNumberFormat="1" applyFont="1" applyFill="1" applyBorder="1" applyAlignment="1">
      <alignment horizontal="center" vertical="center"/>
    </xf>
    <xf numFmtId="49" fontId="39" fillId="6" borderId="12" xfId="26" applyNumberFormat="1" applyFont="1" applyFill="1" applyBorder="1" applyAlignment="1">
      <alignment horizontal="center" vertical="center"/>
    </xf>
    <xf numFmtId="170" fontId="44" fillId="0" borderId="0" xfId="24" applyNumberFormat="1" applyFont="1" applyFill="1" applyBorder="1" applyAlignment="1">
      <alignment vertical="center" wrapText="1"/>
    </xf>
    <xf numFmtId="44" fontId="6" fillId="0" borderId="38" xfId="1" applyNumberFormat="1" applyFont="1" applyBorder="1" applyAlignment="1">
      <alignment horizontal="center" vertical="center"/>
    </xf>
    <xf numFmtId="44" fontId="6" fillId="0" borderId="41" xfId="1" applyNumberFormat="1" applyFont="1" applyBorder="1" applyAlignment="1">
      <alignment horizontal="center" vertical="center"/>
    </xf>
    <xf numFmtId="44" fontId="44" fillId="5" borderId="7" xfId="1" applyNumberFormat="1" applyFont="1" applyFill="1" applyBorder="1" applyAlignment="1">
      <alignment horizontal="center" vertical="center"/>
    </xf>
    <xf numFmtId="49" fontId="44" fillId="2" borderId="27" xfId="26" applyNumberFormat="1" applyFont="1" applyFill="1" applyBorder="1" applyAlignment="1">
      <alignment horizontal="center" vertical="center" wrapText="1"/>
    </xf>
    <xf numFmtId="49" fontId="44" fillId="0" borderId="42" xfId="26" applyNumberFormat="1" applyFont="1" applyFill="1" applyBorder="1" applyAlignment="1">
      <alignment horizontal="center" vertical="center" wrapText="1"/>
    </xf>
    <xf numFmtId="49" fontId="44" fillId="5" borderId="1" xfId="26" applyNumberFormat="1" applyFont="1" applyFill="1" applyBorder="1" applyAlignment="1">
      <alignment horizontal="center" vertical="center"/>
    </xf>
    <xf numFmtId="0" fontId="44" fillId="4" borderId="1" xfId="26" applyFont="1" applyFill="1" applyBorder="1" applyAlignment="1">
      <alignment horizontal="left" vertical="center" wrapText="1"/>
    </xf>
    <xf numFmtId="0" fontId="42" fillId="0" borderId="34" xfId="26" applyFont="1" applyBorder="1" applyAlignment="1">
      <alignment horizontal="left" vertical="center" wrapText="1"/>
    </xf>
    <xf numFmtId="49" fontId="44" fillId="4" borderId="1" xfId="26" applyNumberFormat="1" applyFont="1" applyFill="1" applyBorder="1" applyAlignment="1">
      <alignment horizontal="center" vertical="center"/>
    </xf>
    <xf numFmtId="49" fontId="44" fillId="0" borderId="35" xfId="26" applyNumberFormat="1" applyFont="1" applyBorder="1" applyAlignment="1">
      <alignment horizontal="center" vertical="center"/>
    </xf>
    <xf numFmtId="0" fontId="42" fillId="0" borderId="17" xfId="26" applyFont="1" applyBorder="1" applyAlignment="1">
      <alignment horizontal="left" vertical="center" wrapText="1"/>
    </xf>
    <xf numFmtId="49" fontId="6" fillId="0" borderId="37" xfId="26" applyNumberFormat="1" applyFont="1" applyBorder="1" applyAlignment="1">
      <alignment horizontal="center" vertical="center"/>
    </xf>
    <xf numFmtId="49" fontId="44" fillId="3" borderId="1" xfId="26" applyNumberFormat="1" applyFont="1" applyFill="1" applyBorder="1" applyAlignment="1">
      <alignment horizontal="center" vertical="center"/>
    </xf>
    <xf numFmtId="49" fontId="6" fillId="0" borderId="39" xfId="26" applyNumberFormat="1" applyFont="1" applyBorder="1" applyAlignment="1">
      <alignment horizontal="center" vertical="center"/>
    </xf>
    <xf numFmtId="49" fontId="6" fillId="0" borderId="40" xfId="26" applyNumberFormat="1" applyFont="1" applyBorder="1" applyAlignment="1">
      <alignment horizontal="center" vertical="center"/>
    </xf>
    <xf numFmtId="49" fontId="44" fillId="3" borderId="35" xfId="26" applyNumberFormat="1" applyFont="1" applyFill="1" applyBorder="1" applyAlignment="1">
      <alignment horizontal="center" vertical="center"/>
    </xf>
    <xf numFmtId="49" fontId="6" fillId="0" borderId="42" xfId="26" applyNumberFormat="1" applyFont="1" applyBorder="1" applyAlignment="1">
      <alignment horizontal="center" vertical="center"/>
    </xf>
    <xf numFmtId="49" fontId="6" fillId="0" borderId="65" xfId="26" applyNumberFormat="1" applyFont="1" applyBorder="1" applyAlignment="1">
      <alignment horizontal="center" vertical="center"/>
    </xf>
    <xf numFmtId="49" fontId="6" fillId="0" borderId="0" xfId="26" applyNumberFormat="1" applyFont="1" applyAlignment="1">
      <alignment horizontal="center" vertical="center"/>
    </xf>
    <xf numFmtId="44" fontId="6" fillId="0" borderId="0" xfId="26" applyNumberFormat="1" applyFont="1" applyAlignment="1">
      <alignment horizontal="center" vertical="center"/>
    </xf>
    <xf numFmtId="44" fontId="6" fillId="0" borderId="0" xfId="26" applyNumberFormat="1" applyFont="1" applyBorder="1" applyAlignment="1">
      <alignment horizontal="center" vertical="center"/>
    </xf>
    <xf numFmtId="44" fontId="6" fillId="0" borderId="13" xfId="26" applyNumberFormat="1" applyFont="1" applyBorder="1" applyAlignment="1">
      <alignment horizontal="center" vertical="center"/>
    </xf>
    <xf numFmtId="44" fontId="44" fillId="2" borderId="29" xfId="26" applyNumberFormat="1" applyFont="1" applyFill="1" applyBorder="1" applyAlignment="1">
      <alignment horizontal="center" vertical="center"/>
    </xf>
    <xf numFmtId="44" fontId="44" fillId="0" borderId="7" xfId="26" applyNumberFormat="1" applyFont="1" applyFill="1" applyBorder="1" applyAlignment="1">
      <alignment horizontal="center" vertical="center"/>
    </xf>
    <xf numFmtId="44" fontId="44" fillId="3" borderId="35" xfId="1" applyNumberFormat="1" applyFont="1" applyFill="1" applyBorder="1" applyAlignment="1">
      <alignment horizontal="center" vertical="center"/>
    </xf>
    <xf numFmtId="44" fontId="44" fillId="3" borderId="68" xfId="26" applyNumberFormat="1" applyFont="1" applyFill="1" applyBorder="1" applyAlignment="1">
      <alignment horizontal="center" vertical="center"/>
    </xf>
    <xf numFmtId="44" fontId="6" fillId="5" borderId="7" xfId="1" applyNumberFormat="1" applyFont="1" applyFill="1" applyBorder="1" applyAlignment="1">
      <alignment horizontal="center" vertical="center"/>
    </xf>
    <xf numFmtId="44" fontId="44" fillId="4" borderId="7" xfId="26" applyNumberFormat="1" applyFont="1" applyFill="1" applyBorder="1" applyAlignment="1">
      <alignment horizontal="center" vertical="center"/>
    </xf>
    <xf numFmtId="44" fontId="6" fillId="3" borderId="33" xfId="1" applyNumberFormat="1" applyFont="1" applyFill="1" applyBorder="1" applyAlignment="1">
      <alignment horizontal="center" vertical="center"/>
    </xf>
    <xf numFmtId="44" fontId="44" fillId="4" borderId="7" xfId="1" applyNumberFormat="1" applyFont="1" applyFill="1" applyBorder="1" applyAlignment="1">
      <alignment horizontal="center" vertical="center"/>
    </xf>
    <xf numFmtId="44" fontId="44" fillId="0" borderId="35" xfId="1" applyNumberFormat="1" applyFont="1" applyFill="1" applyBorder="1" applyAlignment="1">
      <alignment horizontal="center" vertical="center"/>
    </xf>
    <xf numFmtId="44" fontId="44" fillId="3" borderId="68" xfId="1" applyNumberFormat="1" applyFont="1" applyFill="1" applyBorder="1" applyAlignment="1">
      <alignment horizontal="center" vertical="center"/>
    </xf>
    <xf numFmtId="44" fontId="6" fillId="6" borderId="7" xfId="1" applyNumberFormat="1" applyFont="1" applyFill="1" applyBorder="1" applyAlignment="1">
      <alignment horizontal="center" vertical="center"/>
    </xf>
    <xf numFmtId="44" fontId="6" fillId="3" borderId="66" xfId="1" applyNumberFormat="1" applyFont="1" applyFill="1" applyBorder="1" applyAlignment="1">
      <alignment horizontal="center" vertical="center"/>
    </xf>
    <xf numFmtId="49" fontId="44" fillId="4" borderId="12" xfId="26" applyNumberFormat="1" applyFont="1" applyFill="1" applyBorder="1" applyAlignment="1">
      <alignment horizontal="center" vertical="center"/>
    </xf>
    <xf numFmtId="44" fontId="44" fillId="4" borderId="14" xfId="1" applyNumberFormat="1" applyFont="1" applyFill="1" applyBorder="1" applyAlignment="1">
      <alignment horizontal="center" vertical="center"/>
    </xf>
    <xf numFmtId="0" fontId="42" fillId="0" borderId="69" xfId="26" applyFont="1" applyBorder="1" applyAlignment="1">
      <alignment horizontal="left" vertical="center" wrapText="1"/>
    </xf>
    <xf numFmtId="44" fontId="6" fillId="0" borderId="48" xfId="1" applyNumberFormat="1" applyFont="1" applyBorder="1" applyAlignment="1">
      <alignment horizontal="center" vertical="center"/>
    </xf>
    <xf numFmtId="49" fontId="44" fillId="6" borderId="12" xfId="26" applyNumberFormat="1" applyFont="1" applyFill="1" applyBorder="1" applyAlignment="1">
      <alignment horizontal="center" vertical="center"/>
    </xf>
    <xf numFmtId="44" fontId="44" fillId="6" borderId="14" xfId="1" applyNumberFormat="1" applyFont="1" applyFill="1" applyBorder="1" applyAlignment="1">
      <alignment horizontal="center" vertical="center"/>
    </xf>
    <xf numFmtId="0" fontId="42" fillId="0" borderId="8" xfId="26" applyFont="1" applyBorder="1" applyAlignment="1">
      <alignment horizontal="left" vertical="center" wrapText="1"/>
    </xf>
    <xf numFmtId="49" fontId="44" fillId="32" borderId="1" xfId="26" applyNumberFormat="1" applyFont="1" applyFill="1" applyBorder="1" applyAlignment="1">
      <alignment horizontal="center" vertical="center"/>
    </xf>
    <xf numFmtId="44" fontId="44" fillId="32" borderId="68" xfId="26" applyNumberFormat="1" applyFont="1" applyFill="1" applyBorder="1" applyAlignment="1">
      <alignment horizontal="center" vertical="center"/>
    </xf>
    <xf numFmtId="0" fontId="44" fillId="0" borderId="51" xfId="15" applyFont="1" applyBorder="1" applyAlignment="1">
      <alignment horizontal="center" vertical="center"/>
    </xf>
    <xf numFmtId="0" fontId="44" fillId="5" borderId="1" xfId="15" applyFont="1" applyFill="1" applyBorder="1" applyAlignment="1">
      <alignment horizontal="left" vertical="center" wrapText="1"/>
    </xf>
    <xf numFmtId="0" fontId="44" fillId="5" borderId="2" xfId="15" applyFont="1" applyFill="1" applyBorder="1" applyAlignment="1">
      <alignment horizontal="center" vertical="center" wrapText="1"/>
    </xf>
    <xf numFmtId="2" fontId="44" fillId="5" borderId="7" xfId="15" applyNumberFormat="1" applyFont="1" applyFill="1" applyBorder="1" applyAlignment="1">
      <alignment horizontal="center" vertical="center"/>
    </xf>
    <xf numFmtId="0" fontId="6" fillId="0" borderId="44" xfId="15" applyBorder="1" applyAlignment="1">
      <alignment horizontal="center" vertical="center"/>
    </xf>
    <xf numFmtId="0" fontId="44" fillId="5" borderId="27" xfId="15" applyFont="1" applyFill="1" applyBorder="1" applyAlignment="1">
      <alignment horizontal="center" vertical="center"/>
    </xf>
    <xf numFmtId="0" fontId="44" fillId="5" borderId="2" xfId="15" applyFont="1" applyFill="1" applyBorder="1" applyAlignment="1">
      <alignment horizontal="left" vertical="center" wrapText="1"/>
    </xf>
    <xf numFmtId="1" fontId="44" fillId="5" borderId="2" xfId="15" applyNumberFormat="1" applyFont="1" applyFill="1" applyBorder="1" applyAlignment="1">
      <alignment horizontal="center" vertical="center" wrapText="1"/>
    </xf>
    <xf numFmtId="44" fontId="44" fillId="5" borderId="7" xfId="15" applyNumberFormat="1" applyFont="1" applyFill="1" applyBorder="1" applyAlignment="1">
      <alignment horizontal="center" vertical="center"/>
    </xf>
    <xf numFmtId="0" fontId="6" fillId="0" borderId="32" xfId="15" applyBorder="1" applyAlignment="1">
      <alignment horizontal="center" vertical="center"/>
    </xf>
    <xf numFmtId="0" fontId="6" fillId="0" borderId="51" xfId="15" applyBorder="1" applyAlignment="1">
      <alignment horizontal="center" vertical="center"/>
    </xf>
    <xf numFmtId="0" fontId="44" fillId="5" borderId="1" xfId="15" applyFont="1" applyFill="1" applyBorder="1" applyAlignment="1">
      <alignment horizontal="center" vertical="center"/>
    </xf>
    <xf numFmtId="2" fontId="6" fillId="5" borderId="7" xfId="15" applyNumberFormat="1" applyFill="1" applyBorder="1" applyAlignment="1">
      <alignment horizontal="center" vertical="center"/>
    </xf>
    <xf numFmtId="44" fontId="44" fillId="32" borderId="7" xfId="26" applyNumberFormat="1" applyFont="1" applyFill="1" applyBorder="1" applyAlignment="1">
      <alignment horizontal="center" vertical="center"/>
    </xf>
    <xf numFmtId="49" fontId="44" fillId="0" borderId="1" xfId="26" applyNumberFormat="1" applyFont="1" applyBorder="1" applyAlignment="1">
      <alignment horizontal="center" vertical="center"/>
    </xf>
    <xf numFmtId="44" fontId="44" fillId="0" borderId="68" xfId="26" applyNumberFormat="1" applyFont="1" applyBorder="1" applyAlignment="1">
      <alignment horizontal="center" vertical="center"/>
    </xf>
    <xf numFmtId="49" fontId="44" fillId="31" borderId="1" xfId="26" applyNumberFormat="1" applyFont="1" applyFill="1" applyBorder="1" applyAlignment="1">
      <alignment horizontal="center" vertical="center"/>
    </xf>
    <xf numFmtId="44" fontId="44" fillId="31" borderId="7" xfId="1" applyNumberFormat="1" applyFont="1" applyFill="1" applyBorder="1" applyAlignment="1">
      <alignment horizontal="center" vertical="center"/>
    </xf>
    <xf numFmtId="44" fontId="6" fillId="0" borderId="33" xfId="15" applyNumberFormat="1" applyFont="1" applyBorder="1" applyAlignment="1">
      <alignment horizontal="center" vertical="center"/>
    </xf>
    <xf numFmtId="1" fontId="44" fillId="0" borderId="0" xfId="15" applyNumberFormat="1" applyFont="1" applyBorder="1" applyAlignment="1">
      <alignment horizontal="center" vertical="center" wrapText="1"/>
    </xf>
    <xf numFmtId="2" fontId="44" fillId="0" borderId="55" xfId="15" applyNumberFormat="1" applyFont="1" applyBorder="1" applyAlignment="1">
      <alignment horizontal="center" vertical="center"/>
    </xf>
    <xf numFmtId="44" fontId="44" fillId="0" borderId="55" xfId="15" applyNumberFormat="1" applyFont="1" applyBorder="1" applyAlignment="1">
      <alignment horizontal="center" vertical="center"/>
    </xf>
    <xf numFmtId="0" fontId="6" fillId="0" borderId="51" xfId="15" applyFont="1" applyBorder="1" applyAlignment="1">
      <alignment horizontal="center" vertical="center"/>
    </xf>
    <xf numFmtId="0" fontId="6" fillId="0" borderId="65" xfId="15" applyBorder="1" applyAlignment="1">
      <alignment horizontal="center" vertical="center"/>
    </xf>
    <xf numFmtId="44" fontId="6" fillId="0" borderId="66" xfId="15" applyNumberFormat="1" applyFont="1" applyBorder="1" applyAlignment="1">
      <alignment horizontal="center" vertical="center"/>
    </xf>
    <xf numFmtId="49" fontId="6" fillId="0" borderId="60" xfId="26" applyNumberFormat="1" applyFont="1" applyBorder="1" applyAlignment="1">
      <alignment horizontal="center" vertical="center"/>
    </xf>
    <xf numFmtId="0" fontId="6" fillId="0" borderId="0" xfId="26" applyFill="1"/>
    <xf numFmtId="49" fontId="6" fillId="0" borderId="32" xfId="0" applyNumberFormat="1" applyFont="1" applyBorder="1" applyAlignment="1">
      <alignment horizontal="center" vertical="center"/>
    </xf>
    <xf numFmtId="49" fontId="6" fillId="0" borderId="32" xfId="26" applyNumberFormat="1" applyFont="1" applyBorder="1" applyAlignment="1">
      <alignment horizontal="center" vertical="center"/>
    </xf>
    <xf numFmtId="44" fontId="6" fillId="0" borderId="33" xfId="1" applyNumberFormat="1" applyFont="1" applyBorder="1" applyAlignment="1">
      <alignment horizontal="center" vertical="center"/>
    </xf>
    <xf numFmtId="0" fontId="6" fillId="3" borderId="8" xfId="0" applyFont="1" applyFill="1" applyBorder="1" applyAlignment="1">
      <alignment vertical="center" wrapText="1"/>
    </xf>
    <xf numFmtId="171" fontId="6" fillId="0" borderId="17" xfId="36" applyNumberFormat="1" applyFont="1" applyBorder="1" applyAlignment="1">
      <alignment horizontal="center" vertical="center"/>
    </xf>
    <xf numFmtId="49" fontId="6" fillId="0" borderId="65" xfId="0" applyNumberFormat="1"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7" fillId="0" borderId="0" xfId="0" applyFont="1" applyFill="1" applyAlignment="1">
      <alignment vertical="center"/>
    </xf>
    <xf numFmtId="0" fontId="38" fillId="0" borderId="0" xfId="0" applyFont="1" applyFill="1" applyAlignment="1">
      <alignment vertical="center"/>
    </xf>
    <xf numFmtId="0" fontId="7" fillId="0" borderId="8" xfId="0" applyFont="1" applyBorder="1" applyAlignment="1">
      <alignment horizontal="left" vertical="center" wrapText="1"/>
    </xf>
    <xf numFmtId="0" fontId="6" fillId="0" borderId="8" xfId="0" applyFont="1" applyBorder="1" applyAlignment="1">
      <alignment horizontal="left" vertical="center" wrapText="1"/>
    </xf>
    <xf numFmtId="0" fontId="7" fillId="0" borderId="8" xfId="26" applyFont="1" applyBorder="1" applyAlignment="1">
      <alignment horizontal="left" vertical="center" wrapText="1"/>
    </xf>
    <xf numFmtId="0" fontId="7" fillId="0" borderId="8" xfId="0" applyFont="1" applyBorder="1" applyAlignment="1">
      <alignment horizontal="left" vertical="center" wrapText="1" shrinkToFit="1"/>
    </xf>
    <xf numFmtId="0" fontId="7" fillId="0" borderId="61" xfId="0" applyFont="1" applyBorder="1" applyAlignment="1">
      <alignment horizontal="left"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6" fillId="0" borderId="8" xfId="24" applyFont="1" applyFill="1" applyBorder="1" applyAlignment="1">
      <alignment vertical="center" wrapText="1"/>
    </xf>
    <xf numFmtId="0" fontId="6" fillId="0" borderId="8" xfId="0" applyFont="1" applyBorder="1" applyAlignment="1">
      <alignment vertical="center" wrapText="1" shrinkToFit="1"/>
    </xf>
    <xf numFmtId="0" fontId="6" fillId="0" borderId="61" xfId="0" applyFont="1" applyBorder="1" applyAlignment="1">
      <alignment vertical="center" wrapText="1"/>
    </xf>
    <xf numFmtId="0" fontId="6" fillId="0" borderId="8" xfId="26" applyFont="1" applyBorder="1" applyAlignment="1">
      <alignment horizontal="left" vertical="center" wrapText="1"/>
    </xf>
    <xf numFmtId="0" fontId="7" fillId="0" borderId="8" xfId="0" applyFont="1" applyBorder="1" applyAlignment="1" applyProtection="1">
      <alignment horizontal="left" vertical="center" wrapText="1"/>
    </xf>
    <xf numFmtId="0" fontId="7" fillId="0" borderId="8" xfId="36" applyFont="1" applyBorder="1" applyAlignment="1">
      <alignment horizontal="left" vertical="center" wrapText="1"/>
    </xf>
    <xf numFmtId="0" fontId="6" fillId="3" borderId="8" xfId="0" applyFont="1" applyFill="1" applyBorder="1" applyAlignment="1">
      <alignment horizontal="left" vertical="center" wrapText="1"/>
    </xf>
    <xf numFmtId="0" fontId="6" fillId="0" borderId="8" xfId="36" applyFont="1" applyBorder="1" applyAlignment="1">
      <alignment horizontal="left" vertical="center" wrapText="1"/>
    </xf>
    <xf numFmtId="0" fontId="7" fillId="3" borderId="8" xfId="0" applyFont="1" applyFill="1" applyBorder="1" applyAlignment="1">
      <alignment vertical="center" wrapText="1"/>
    </xf>
    <xf numFmtId="0" fontId="6" fillId="0" borderId="8" xfId="26" applyBorder="1" applyAlignment="1">
      <alignment horizontal="left" vertical="center" wrapText="1" shrinkToFit="1"/>
    </xf>
    <xf numFmtId="0" fontId="7" fillId="0" borderId="61" xfId="26" applyFont="1" applyBorder="1" applyAlignment="1">
      <alignment horizontal="left" vertical="center" wrapText="1"/>
    </xf>
    <xf numFmtId="44" fontId="6" fillId="0" borderId="0" xfId="0" applyNumberFormat="1" applyFont="1" applyAlignment="1">
      <alignment horizontal="center" vertical="center"/>
    </xf>
    <xf numFmtId="0" fontId="6" fillId="0" borderId="0" xfId="0" applyFont="1" applyAlignment="1">
      <alignment vertical="center"/>
    </xf>
    <xf numFmtId="49" fontId="44" fillId="2" borderId="27" xfId="0" applyNumberFormat="1" applyFont="1" applyFill="1" applyBorder="1" applyAlignment="1">
      <alignment horizontal="center" vertical="center" wrapText="1"/>
    </xf>
    <xf numFmtId="44" fontId="44" fillId="2" borderId="29" xfId="0" applyNumberFormat="1" applyFont="1" applyFill="1" applyBorder="1" applyAlignment="1">
      <alignment horizontal="center" vertical="center"/>
    </xf>
    <xf numFmtId="49" fontId="44" fillId="0" borderId="2" xfId="0" applyNumberFormat="1" applyFont="1" applyFill="1" applyBorder="1" applyAlignment="1">
      <alignment horizontal="center" vertical="center" wrapText="1"/>
    </xf>
    <xf numFmtId="44" fontId="44" fillId="0" borderId="2" xfId="0" applyNumberFormat="1" applyFont="1" applyFill="1" applyBorder="1" applyAlignment="1">
      <alignment horizontal="center" vertical="center"/>
    </xf>
    <xf numFmtId="0" fontId="6" fillId="0" borderId="0" xfId="0" applyFont="1" applyFill="1" applyAlignment="1">
      <alignment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6" fillId="0" borderId="34" xfId="0" applyFont="1" applyBorder="1" applyAlignment="1">
      <alignment horizontal="left" vertical="center" wrapText="1"/>
    </xf>
    <xf numFmtId="44" fontId="6" fillId="0" borderId="46" xfId="1" applyNumberFormat="1" applyFont="1" applyBorder="1" applyAlignment="1">
      <alignment horizontal="center" vertical="center"/>
    </xf>
    <xf numFmtId="44" fontId="6" fillId="0" borderId="45" xfId="1" applyNumberFormat="1" applyFont="1" applyBorder="1" applyAlignment="1">
      <alignment horizontal="center" vertical="center"/>
    </xf>
    <xf numFmtId="0" fontId="6" fillId="0" borderId="8" xfId="0" applyFont="1" applyBorder="1" applyAlignment="1">
      <alignment horizontal="left" vertical="center" wrapText="1" shrinkToFit="1"/>
    </xf>
    <xf numFmtId="49" fontId="6" fillId="0" borderId="60" xfId="0" applyNumberFormat="1" applyFont="1" applyBorder="1" applyAlignment="1">
      <alignment horizontal="center" vertical="center"/>
    </xf>
    <xf numFmtId="0" fontId="6" fillId="0" borderId="61" xfId="0" applyFont="1" applyBorder="1" applyAlignment="1">
      <alignment horizontal="left" vertical="center" wrapText="1"/>
    </xf>
    <xf numFmtId="44" fontId="6" fillId="0" borderId="62" xfId="1" applyNumberFormat="1" applyFont="1" applyBorder="1" applyAlignment="1">
      <alignment horizontal="center" vertical="center"/>
    </xf>
    <xf numFmtId="49" fontId="44" fillId="3" borderId="35" xfId="0" applyNumberFormat="1" applyFont="1" applyFill="1" applyBorder="1" applyAlignment="1">
      <alignment horizontal="center" vertical="center"/>
    </xf>
    <xf numFmtId="44" fontId="44" fillId="3" borderId="35" xfId="0" applyNumberFormat="1" applyFont="1" applyFill="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42" fillId="0" borderId="17" xfId="0" applyFont="1" applyBorder="1" applyAlignment="1">
      <alignment horizontal="left" vertical="center" wrapText="1"/>
    </xf>
    <xf numFmtId="0" fontId="42" fillId="0" borderId="8" xfId="0" applyFont="1" applyBorder="1" applyAlignment="1">
      <alignment horizontal="left" vertical="center" wrapText="1"/>
    </xf>
    <xf numFmtId="44" fontId="6" fillId="0" borderId="33" xfId="17" applyNumberFormat="1"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24" applyFont="1" applyFill="1" applyBorder="1" applyAlignment="1">
      <alignment vertical="center" wrapText="1"/>
    </xf>
    <xf numFmtId="49" fontId="44" fillId="5" borderId="1"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0" fontId="44" fillId="4" borderId="1" xfId="0" applyFont="1" applyFill="1" applyBorder="1" applyAlignment="1">
      <alignment horizontal="left" vertical="center" wrapText="1"/>
    </xf>
    <xf numFmtId="44" fontId="44" fillId="4" borderId="7" xfId="0" applyNumberFormat="1" applyFont="1" applyFill="1" applyBorder="1" applyAlignment="1">
      <alignment horizontal="center" vertical="center"/>
    </xf>
    <xf numFmtId="0" fontId="42" fillId="0" borderId="63" xfId="0" applyFont="1" applyBorder="1" applyAlignment="1">
      <alignment horizontal="left" vertical="center" wrapText="1"/>
    </xf>
    <xf numFmtId="44" fontId="6" fillId="3" borderId="33" xfId="1" applyNumberFormat="1" applyFont="1" applyFill="1" applyBorder="1" applyAlignment="1">
      <alignment horizontal="right" vertical="center"/>
    </xf>
    <xf numFmtId="0" fontId="6" fillId="0" borderId="8" xfId="0" applyFont="1" applyBorder="1" applyAlignment="1" applyProtection="1">
      <alignment horizontal="left" vertical="center" wrapText="1"/>
    </xf>
    <xf numFmtId="44" fontId="6" fillId="0" borderId="66" xfId="1" applyNumberFormat="1" applyFont="1" applyBorder="1" applyAlignment="1">
      <alignment horizontal="center" vertical="center"/>
    </xf>
    <xf numFmtId="49" fontId="44" fillId="4" borderId="12" xfId="0" applyNumberFormat="1" applyFont="1" applyFill="1" applyBorder="1" applyAlignment="1">
      <alignment horizontal="center" vertical="center"/>
    </xf>
    <xf numFmtId="49" fontId="6" fillId="0" borderId="67" xfId="0" applyNumberFormat="1" applyFont="1" applyBorder="1" applyAlignment="1">
      <alignment horizontal="center" vertical="center"/>
    </xf>
    <xf numFmtId="44" fontId="6" fillId="6" borderId="38" xfId="1" applyNumberFormat="1" applyFont="1" applyFill="1" applyBorder="1" applyAlignment="1">
      <alignment horizontal="center" vertical="center"/>
    </xf>
    <xf numFmtId="0" fontId="6" fillId="0" borderId="8" xfId="26" applyFont="1" applyBorder="1" applyAlignment="1">
      <alignment horizontal="left" vertical="center" wrapText="1" shrinkToFit="1"/>
    </xf>
    <xf numFmtId="0" fontId="6" fillId="0" borderId="61" xfId="26" applyFont="1" applyBorder="1" applyAlignment="1">
      <alignment horizontal="left" vertical="center" wrapText="1"/>
    </xf>
    <xf numFmtId="49" fontId="44" fillId="6" borderId="12" xfId="0" applyNumberFormat="1" applyFont="1" applyFill="1" applyBorder="1" applyAlignment="1">
      <alignment horizontal="center" vertical="center"/>
    </xf>
    <xf numFmtId="49" fontId="6" fillId="0" borderId="0" xfId="0" applyNumberFormat="1" applyFont="1" applyAlignment="1">
      <alignment horizontal="center" vertical="center"/>
    </xf>
    <xf numFmtId="49" fontId="44" fillId="31" borderId="1" xfId="0" applyNumberFormat="1" applyFont="1" applyFill="1" applyBorder="1" applyAlignment="1">
      <alignment horizontal="center" vertical="center"/>
    </xf>
    <xf numFmtId="0" fontId="44"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44" fontId="6" fillId="0" borderId="0" xfId="0" applyNumberFormat="1" applyFont="1" applyAlignment="1">
      <alignment horizontal="center" vertical="center" wrapText="1"/>
    </xf>
    <xf numFmtId="0" fontId="44" fillId="2" borderId="28" xfId="0" applyFont="1" applyFill="1" applyBorder="1" applyAlignment="1">
      <alignment horizontal="center" vertical="center" wrapText="1"/>
    </xf>
    <xf numFmtId="2" fontId="44" fillId="2" borderId="28" xfId="0" applyNumberFormat="1" applyFont="1" applyFill="1" applyBorder="1" applyAlignment="1">
      <alignment horizontal="center" vertical="center" wrapText="1"/>
    </xf>
    <xf numFmtId="44" fontId="44" fillId="2" borderId="28" xfId="1"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2" fontId="44" fillId="0" borderId="2" xfId="0" applyNumberFormat="1" applyFont="1" applyFill="1" applyBorder="1" applyAlignment="1">
      <alignment horizontal="center" vertical="center" wrapText="1"/>
    </xf>
    <xf numFmtId="44" fontId="44" fillId="0" borderId="2" xfId="1" applyNumberFormat="1" applyFont="1" applyFill="1" applyBorder="1" applyAlignment="1">
      <alignment horizontal="center" vertical="center" wrapText="1"/>
    </xf>
    <xf numFmtId="0" fontId="6" fillId="0" borderId="34" xfId="0" applyFont="1" applyBorder="1" applyAlignment="1">
      <alignment horizontal="center" vertical="center" wrapText="1"/>
    </xf>
    <xf numFmtId="2" fontId="6" fillId="0" borderId="34" xfId="0" applyNumberFormat="1" applyFont="1" applyBorder="1" applyAlignment="1">
      <alignment horizontal="center" vertical="center" wrapText="1"/>
    </xf>
    <xf numFmtId="44" fontId="6" fillId="0" borderId="34" xfId="1" applyNumberFormat="1" applyFont="1" applyBorder="1" applyAlignment="1">
      <alignment horizontal="center" vertical="center" wrapText="1"/>
    </xf>
    <xf numFmtId="0" fontId="6" fillId="0" borderId="8" xfId="0" applyFont="1" applyBorder="1" applyAlignment="1">
      <alignment horizontal="center" vertical="center" wrapText="1"/>
    </xf>
    <xf numFmtId="2" fontId="6" fillId="0" borderId="8" xfId="0" applyNumberFormat="1" applyFont="1" applyBorder="1" applyAlignment="1">
      <alignment horizontal="center" vertical="center" wrapText="1"/>
    </xf>
    <xf numFmtId="44" fontId="6" fillId="0" borderId="8" xfId="1"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0" fontId="6" fillId="0" borderId="61" xfId="26" applyFont="1" applyBorder="1" applyAlignment="1">
      <alignment horizontal="center" vertical="center" wrapText="1"/>
    </xf>
    <xf numFmtId="2" fontId="6" fillId="0" borderId="61" xfId="0" applyNumberFormat="1" applyFont="1" applyBorder="1" applyAlignment="1">
      <alignment horizontal="center" vertical="center" wrapText="1"/>
    </xf>
    <xf numFmtId="0" fontId="44" fillId="3" borderId="35" xfId="0" applyFont="1" applyFill="1" applyBorder="1" applyAlignment="1">
      <alignment horizontal="left" vertical="center" wrapText="1"/>
    </xf>
    <xf numFmtId="0" fontId="44" fillId="3" borderId="35" xfId="0" applyFont="1" applyFill="1" applyBorder="1" applyAlignment="1">
      <alignment horizontal="center" vertical="center" wrapText="1"/>
    </xf>
    <xf numFmtId="2" fontId="54" fillId="3" borderId="35" xfId="0" applyNumberFormat="1" applyFont="1" applyFill="1" applyBorder="1" applyAlignment="1">
      <alignment horizontal="center" vertical="center" wrapText="1"/>
    </xf>
    <xf numFmtId="44" fontId="44" fillId="3" borderId="35" xfId="1" applyNumberFormat="1" applyFont="1" applyFill="1" applyBorder="1" applyAlignment="1">
      <alignment horizontal="center" vertical="center" wrapText="1"/>
    </xf>
    <xf numFmtId="0" fontId="44" fillId="5" borderId="1" xfId="0" applyFont="1" applyFill="1" applyBorder="1" applyAlignment="1">
      <alignment horizontal="left" vertical="center" wrapText="1"/>
    </xf>
    <xf numFmtId="0" fontId="6" fillId="5" borderId="2" xfId="0" applyFont="1" applyFill="1" applyBorder="1" applyAlignment="1">
      <alignment horizontal="center" vertical="center" wrapText="1"/>
    </xf>
    <xf numFmtId="2" fontId="55" fillId="5" borderId="2" xfId="0" applyNumberFormat="1" applyFont="1" applyFill="1" applyBorder="1" applyAlignment="1">
      <alignment horizontal="center" vertical="center" wrapText="1"/>
    </xf>
    <xf numFmtId="44" fontId="6" fillId="5" borderId="2" xfId="1" applyNumberFormat="1" applyFont="1" applyFill="1" applyBorder="1" applyAlignment="1">
      <alignment horizontal="center" vertical="center" wrapText="1"/>
    </xf>
    <xf numFmtId="0" fontId="6" fillId="0" borderId="17" xfId="0" applyFont="1" applyBorder="1" applyAlignment="1">
      <alignment horizontal="center" vertical="center" wrapText="1"/>
    </xf>
    <xf numFmtId="2" fontId="55" fillId="0" borderId="17" xfId="0" applyNumberFormat="1" applyFont="1" applyBorder="1" applyAlignment="1">
      <alignment horizontal="center" vertical="center" wrapText="1"/>
    </xf>
    <xf numFmtId="44" fontId="6" fillId="0" borderId="17" xfId="1" applyNumberFormat="1" applyFont="1" applyBorder="1" applyAlignment="1">
      <alignment horizontal="center" vertical="center" wrapText="1"/>
    </xf>
    <xf numFmtId="2" fontId="55" fillId="0" borderId="8" xfId="0" applyNumberFormat="1" applyFont="1" applyBorder="1" applyAlignment="1">
      <alignment horizontal="center" vertical="center" wrapText="1"/>
    </xf>
    <xf numFmtId="0" fontId="6" fillId="0" borderId="8" xfId="0" applyFont="1" applyFill="1" applyBorder="1" applyAlignment="1">
      <alignment horizontal="center" vertical="center" wrapText="1"/>
    </xf>
    <xf numFmtId="2" fontId="55" fillId="0" borderId="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0" fontId="6" fillId="0" borderId="8" xfId="26" applyFont="1" applyBorder="1" applyAlignment="1">
      <alignment horizontal="center" vertical="center" wrapText="1"/>
    </xf>
    <xf numFmtId="0" fontId="44" fillId="5" borderId="43" xfId="0" applyFont="1" applyFill="1" applyBorder="1" applyAlignment="1">
      <alignment horizontal="left" vertical="center" wrapText="1"/>
    </xf>
    <xf numFmtId="0" fontId="44" fillId="5" borderId="2" xfId="0" applyFont="1" applyFill="1" applyBorder="1" applyAlignment="1">
      <alignment horizontal="center" vertical="center" wrapText="1"/>
    </xf>
    <xf numFmtId="2" fontId="54" fillId="5" borderId="2" xfId="0" applyNumberFormat="1" applyFont="1" applyFill="1" applyBorder="1" applyAlignment="1">
      <alignment horizontal="center" vertical="center" wrapText="1"/>
    </xf>
    <xf numFmtId="44" fontId="44" fillId="5" borderId="2" xfId="1" applyNumberFormat="1" applyFont="1" applyFill="1" applyBorder="1" applyAlignment="1">
      <alignment horizontal="center" vertical="center" wrapText="1"/>
    </xf>
    <xf numFmtId="0" fontId="44" fillId="3" borderId="0" xfId="0" applyFont="1" applyFill="1" applyBorder="1" applyAlignment="1">
      <alignment horizontal="left" vertical="center" wrapText="1"/>
    </xf>
    <xf numFmtId="0" fontId="44" fillId="3" borderId="0" xfId="0" applyFont="1" applyFill="1" applyBorder="1" applyAlignment="1">
      <alignment horizontal="center" vertical="center" wrapText="1"/>
    </xf>
    <xf numFmtId="2" fontId="54" fillId="3" borderId="0" xfId="0" applyNumberFormat="1" applyFont="1" applyFill="1" applyBorder="1" applyAlignment="1">
      <alignment horizontal="center" vertical="center" wrapText="1"/>
    </xf>
    <xf numFmtId="44" fontId="44" fillId="3" borderId="0"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2" fontId="55" fillId="4" borderId="2" xfId="0" applyNumberFormat="1"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0" fontId="6" fillId="0" borderId="63" xfId="0" applyFont="1" applyBorder="1" applyAlignment="1">
      <alignment horizontal="center" vertical="center" wrapText="1"/>
    </xf>
    <xf numFmtId="2" fontId="55" fillId="0" borderId="63" xfId="0" applyNumberFormat="1" applyFont="1" applyBorder="1" applyAlignment="1">
      <alignment horizontal="center" vertical="center" wrapText="1"/>
    </xf>
    <xf numFmtId="44" fontId="6" fillId="0" borderId="63" xfId="1" applyNumberFormat="1" applyFont="1" applyBorder="1" applyAlignment="1">
      <alignment horizontal="center" vertical="center" wrapText="1"/>
    </xf>
    <xf numFmtId="0" fontId="6" fillId="0" borderId="8" xfId="0" applyFont="1" applyBorder="1" applyAlignment="1" applyProtection="1">
      <alignment horizontal="center" vertical="center" wrapText="1"/>
    </xf>
    <xf numFmtId="2" fontId="6" fillId="0" borderId="8" xfId="0" applyNumberFormat="1" applyFont="1" applyBorder="1" applyAlignment="1" applyProtection="1">
      <alignment horizontal="center" vertical="center" wrapText="1"/>
    </xf>
    <xf numFmtId="44" fontId="6" fillId="0" borderId="8" xfId="0" applyNumberFormat="1" applyFont="1" applyBorder="1" applyAlignment="1" applyProtection="1">
      <alignment horizontal="center" vertical="center" wrapText="1"/>
    </xf>
    <xf numFmtId="2" fontId="6" fillId="0" borderId="6" xfId="0" applyNumberFormat="1" applyFont="1" applyBorder="1" applyAlignment="1">
      <alignment horizontal="center" vertical="center" wrapText="1"/>
    </xf>
    <xf numFmtId="2" fontId="55" fillId="0" borderId="8" xfId="0" applyNumberFormat="1" applyFont="1" applyBorder="1" applyAlignment="1" applyProtection="1">
      <alignment horizontal="center" vertical="center" wrapText="1"/>
    </xf>
    <xf numFmtId="0" fontId="6" fillId="0" borderId="61" xfId="0" applyFont="1" applyBorder="1" applyAlignment="1">
      <alignment horizontal="center" vertical="center" wrapText="1"/>
    </xf>
    <xf numFmtId="0" fontId="44" fillId="4" borderId="64" xfId="0" applyFont="1" applyFill="1" applyBorder="1" applyAlignment="1">
      <alignment horizontal="left" vertical="center" wrapText="1"/>
    </xf>
    <xf numFmtId="0" fontId="44" fillId="4" borderId="13" xfId="0" applyFont="1" applyFill="1" applyBorder="1" applyAlignment="1">
      <alignment horizontal="center" vertical="center" wrapText="1"/>
    </xf>
    <xf numFmtId="2" fontId="54" fillId="4" borderId="13" xfId="0" applyNumberFormat="1" applyFont="1" applyFill="1" applyBorder="1" applyAlignment="1">
      <alignment horizontal="center" vertical="center" wrapText="1"/>
    </xf>
    <xf numFmtId="44" fontId="44" fillId="4" borderId="13" xfId="1" applyNumberFormat="1" applyFont="1" applyFill="1" applyBorder="1" applyAlignment="1">
      <alignment horizontal="center" vertical="center" wrapText="1"/>
    </xf>
    <xf numFmtId="0" fontId="44" fillId="6" borderId="34" xfId="0" applyFont="1" applyFill="1" applyBorder="1" applyAlignment="1">
      <alignment horizontal="left" vertical="center" wrapText="1"/>
    </xf>
    <xf numFmtId="0" fontId="6" fillId="6" borderId="34" xfId="0" applyFont="1" applyFill="1" applyBorder="1" applyAlignment="1">
      <alignment horizontal="center" vertical="center" wrapText="1"/>
    </xf>
    <xf numFmtId="2" fontId="55" fillId="6" borderId="34" xfId="0" applyNumberFormat="1" applyFont="1" applyFill="1" applyBorder="1" applyAlignment="1">
      <alignment horizontal="center" vertical="center" wrapText="1"/>
    </xf>
    <xf numFmtId="44" fontId="6" fillId="6" borderId="34" xfId="1" applyNumberFormat="1" applyFont="1" applyFill="1" applyBorder="1" applyAlignment="1">
      <alignment horizontal="center" vertical="center" wrapText="1"/>
    </xf>
    <xf numFmtId="2" fontId="6" fillId="0" borderId="8" xfId="36" applyNumberFormat="1" applyFont="1" applyBorder="1" applyAlignment="1">
      <alignment horizontal="center" vertical="center" wrapText="1"/>
    </xf>
    <xf numFmtId="44" fontId="6" fillId="0" borderId="8" xfId="36" applyNumberFormat="1" applyFont="1" applyBorder="1" applyAlignment="1">
      <alignment horizontal="center" vertical="center" wrapText="1"/>
    </xf>
    <xf numFmtId="0" fontId="44" fillId="6" borderId="64" xfId="0" applyFont="1" applyFill="1" applyBorder="1" applyAlignment="1">
      <alignment horizontal="left" vertical="center" wrapText="1"/>
    </xf>
    <xf numFmtId="0" fontId="44" fillId="6" borderId="13" xfId="0" applyFont="1" applyFill="1" applyBorder="1" applyAlignment="1">
      <alignment horizontal="center" vertical="center" wrapText="1"/>
    </xf>
    <xf numFmtId="2" fontId="54" fillId="6" borderId="13" xfId="0" applyNumberFormat="1" applyFont="1" applyFill="1" applyBorder="1" applyAlignment="1">
      <alignment horizontal="center" vertical="center" wrapText="1"/>
    </xf>
    <xf numFmtId="44" fontId="44" fillId="6" borderId="13" xfId="1" applyNumberFormat="1" applyFont="1" applyFill="1" applyBorder="1" applyAlignment="1">
      <alignment horizontal="center" vertical="center" wrapText="1"/>
    </xf>
    <xf numFmtId="0" fontId="6" fillId="0" borderId="0" xfId="0" applyFont="1" applyAlignment="1">
      <alignment vertical="center" wrapText="1"/>
    </xf>
    <xf numFmtId="2" fontId="55" fillId="0" borderId="0" xfId="0" applyNumberFormat="1" applyFont="1" applyAlignment="1">
      <alignment horizontal="center" vertical="center" wrapText="1"/>
    </xf>
    <xf numFmtId="0" fontId="44" fillId="31" borderId="43" xfId="0" applyFont="1" applyFill="1" applyBorder="1" applyAlignment="1">
      <alignment horizontal="left" vertical="center" wrapText="1"/>
    </xf>
    <xf numFmtId="0" fontId="44" fillId="31" borderId="2" xfId="0" applyFont="1" applyFill="1" applyBorder="1" applyAlignment="1">
      <alignment horizontal="center" vertical="center" wrapText="1"/>
    </xf>
    <xf numFmtId="2" fontId="44" fillId="31" borderId="2" xfId="0" applyNumberFormat="1" applyFont="1" applyFill="1" applyBorder="1" applyAlignment="1">
      <alignment horizontal="center" vertical="center" wrapText="1"/>
    </xf>
    <xf numFmtId="44" fontId="44" fillId="31" borderId="2" xfId="1" applyNumberFormat="1" applyFont="1" applyFill="1" applyBorder="1" applyAlignment="1">
      <alignment horizontal="center" vertical="center" wrapText="1"/>
    </xf>
    <xf numFmtId="0" fontId="44" fillId="33" borderId="1" xfId="0" applyFont="1" applyFill="1" applyBorder="1" applyAlignment="1">
      <alignment horizontal="left" vertical="center" wrapText="1"/>
    </xf>
    <xf numFmtId="0" fontId="6" fillId="33" borderId="2" xfId="0" applyFont="1" applyFill="1" applyBorder="1" applyAlignment="1">
      <alignment horizontal="center" vertical="center" wrapText="1"/>
    </xf>
    <xf numFmtId="2" fontId="6" fillId="33" borderId="2" xfId="0" applyNumberFormat="1" applyFont="1" applyFill="1" applyBorder="1" applyAlignment="1">
      <alignment horizontal="center" vertical="center" wrapText="1"/>
    </xf>
    <xf numFmtId="44" fontId="6" fillId="33" borderId="2" xfId="0" applyNumberFormat="1" applyFont="1" applyFill="1" applyBorder="1" applyAlignment="1">
      <alignment horizontal="center" vertical="center" wrapText="1"/>
    </xf>
    <xf numFmtId="44" fontId="6" fillId="33" borderId="7" xfId="0" applyNumberFormat="1" applyFont="1" applyFill="1" applyBorder="1" applyAlignment="1">
      <alignment horizontal="center" vertical="center"/>
    </xf>
    <xf numFmtId="49" fontId="44" fillId="33" borderId="27" xfId="0" applyNumberFormat="1" applyFont="1" applyFill="1" applyBorder="1" applyAlignment="1">
      <alignment horizontal="center" vertical="center"/>
    </xf>
    <xf numFmtId="0" fontId="44" fillId="33" borderId="43" xfId="0" applyFont="1" applyFill="1" applyBorder="1" applyAlignment="1">
      <alignment horizontal="left" vertical="center" wrapText="1"/>
    </xf>
    <xf numFmtId="0" fontId="44" fillId="33" borderId="2" xfId="0" applyFont="1" applyFill="1" applyBorder="1" applyAlignment="1">
      <alignment horizontal="center" vertical="center" wrapText="1"/>
    </xf>
    <xf numFmtId="2" fontId="54" fillId="33" borderId="2" xfId="0" applyNumberFormat="1" applyFont="1" applyFill="1" applyBorder="1" applyAlignment="1">
      <alignment horizontal="center" vertical="center" wrapText="1"/>
    </xf>
    <xf numFmtId="44" fontId="44" fillId="33" borderId="2" xfId="1" applyNumberFormat="1" applyFont="1" applyFill="1" applyBorder="1" applyAlignment="1">
      <alignment horizontal="center" vertical="center" wrapText="1"/>
    </xf>
    <xf numFmtId="44" fontId="44" fillId="33" borderId="7" xfId="0" applyNumberFormat="1" applyFont="1" applyFill="1" applyBorder="1" applyAlignment="1">
      <alignment horizontal="center" vertical="center"/>
    </xf>
    <xf numFmtId="0" fontId="6" fillId="0" borderId="61" xfId="24" applyFill="1" applyBorder="1" applyAlignment="1">
      <alignment vertical="center" wrapText="1"/>
    </xf>
    <xf numFmtId="44" fontId="7" fillId="33" borderId="7" xfId="0" applyNumberFormat="1" applyFont="1" applyFill="1" applyBorder="1" applyAlignment="1">
      <alignment horizontal="center" vertical="center"/>
    </xf>
    <xf numFmtId="49" fontId="39" fillId="33" borderId="27" xfId="0" applyNumberFormat="1" applyFont="1" applyFill="1" applyBorder="1" applyAlignment="1">
      <alignment horizontal="center" vertical="center"/>
    </xf>
    <xf numFmtId="44" fontId="39" fillId="33" borderId="7" xfId="0" applyNumberFormat="1" applyFont="1" applyFill="1" applyBorder="1" applyAlignment="1">
      <alignment horizontal="center" vertical="center"/>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4" fontId="7" fillId="0" borderId="0" xfId="0" applyNumberFormat="1" applyFont="1" applyAlignment="1">
      <alignment horizontal="center" vertical="center" wrapText="1"/>
    </xf>
    <xf numFmtId="0" fontId="39" fillId="2" borderId="28" xfId="0" applyFont="1" applyFill="1" applyBorder="1" applyAlignment="1">
      <alignment horizontal="center" vertical="center" wrapText="1"/>
    </xf>
    <xf numFmtId="2" fontId="39" fillId="2" borderId="28" xfId="0" applyNumberFormat="1" applyFont="1" applyFill="1" applyBorder="1" applyAlignment="1">
      <alignment horizontal="center" vertical="center" wrapText="1"/>
    </xf>
    <xf numFmtId="44" fontId="39" fillId="2" borderId="28" xfId="1"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2" fontId="39" fillId="0" borderId="2" xfId="0" applyNumberFormat="1" applyFont="1" applyFill="1" applyBorder="1" applyAlignment="1">
      <alignment horizontal="center" vertical="center" wrapText="1"/>
    </xf>
    <xf numFmtId="44" fontId="39" fillId="0" borderId="2" xfId="1" applyNumberFormat="1" applyFont="1" applyFill="1" applyBorder="1" applyAlignment="1">
      <alignment horizontal="center" vertical="center" wrapText="1"/>
    </xf>
    <xf numFmtId="0" fontId="39" fillId="33" borderId="1" xfId="0" applyFont="1" applyFill="1" applyBorder="1" applyAlignment="1">
      <alignment horizontal="left" vertical="center" wrapText="1"/>
    </xf>
    <xf numFmtId="0" fontId="7" fillId="33" borderId="2" xfId="0" applyFont="1" applyFill="1" applyBorder="1" applyAlignment="1">
      <alignment horizontal="center" vertical="center" wrapText="1"/>
    </xf>
    <xf numFmtId="2" fontId="7" fillId="33" borderId="2" xfId="0" applyNumberFormat="1" applyFont="1" applyFill="1" applyBorder="1" applyAlignment="1">
      <alignment horizontal="center" vertical="center" wrapText="1"/>
    </xf>
    <xf numFmtId="44" fontId="7" fillId="33" borderId="2"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2" fontId="7" fillId="0" borderId="8" xfId="0" applyNumberFormat="1" applyFont="1" applyBorder="1" applyAlignment="1">
      <alignment horizontal="center" vertical="center" wrapText="1"/>
    </xf>
    <xf numFmtId="44" fontId="7" fillId="0" borderId="8" xfId="1" applyNumberFormat="1" applyFont="1" applyBorder="1" applyAlignment="1">
      <alignment horizontal="center" vertical="center" wrapText="1"/>
    </xf>
    <xf numFmtId="0" fontId="7" fillId="0" borderId="61" xfId="26" applyFont="1" applyBorder="1" applyAlignment="1">
      <alignment horizontal="center" vertical="center" wrapText="1"/>
    </xf>
    <xf numFmtId="2" fontId="7" fillId="0" borderId="61" xfId="0" applyNumberFormat="1" applyFont="1" applyBorder="1" applyAlignment="1">
      <alignment horizontal="center" vertical="center" wrapText="1"/>
    </xf>
    <xf numFmtId="0" fontId="39" fillId="33" borderId="43" xfId="0" applyFont="1" applyFill="1" applyBorder="1" applyAlignment="1">
      <alignment horizontal="left" vertical="center" wrapText="1"/>
    </xf>
    <xf numFmtId="0" fontId="39" fillId="33" borderId="2" xfId="0" applyFont="1" applyFill="1" applyBorder="1" applyAlignment="1">
      <alignment horizontal="center" vertical="center" wrapText="1"/>
    </xf>
    <xf numFmtId="2" fontId="39" fillId="33" borderId="2" xfId="0" applyNumberFormat="1" applyFont="1" applyFill="1" applyBorder="1" applyAlignment="1">
      <alignment horizontal="center" vertical="center" wrapText="1"/>
    </xf>
    <xf numFmtId="44" fontId="39" fillId="33" borderId="2" xfId="1" applyNumberFormat="1" applyFont="1" applyFill="1" applyBorder="1" applyAlignment="1">
      <alignment horizontal="center" vertical="center" wrapText="1"/>
    </xf>
    <xf numFmtId="0" fontId="39" fillId="3" borderId="35" xfId="0" applyFont="1" applyFill="1" applyBorder="1" applyAlignment="1">
      <alignment horizontal="left" vertical="center" wrapText="1"/>
    </xf>
    <xf numFmtId="0" fontId="39" fillId="3" borderId="35" xfId="0" applyFont="1" applyFill="1" applyBorder="1" applyAlignment="1">
      <alignment horizontal="center" vertical="center" wrapText="1"/>
    </xf>
    <xf numFmtId="2" fontId="39" fillId="3" borderId="35" xfId="0" applyNumberFormat="1" applyFont="1" applyFill="1" applyBorder="1" applyAlignment="1">
      <alignment horizontal="center" vertical="center" wrapText="1"/>
    </xf>
    <xf numFmtId="44" fontId="39" fillId="3" borderId="35" xfId="1" applyNumberFormat="1" applyFont="1" applyFill="1" applyBorder="1" applyAlignment="1">
      <alignment horizontal="center" vertical="center" wrapText="1"/>
    </xf>
    <xf numFmtId="0" fontId="39" fillId="5" borderId="1" xfId="0" applyFont="1" applyFill="1" applyBorder="1" applyAlignment="1">
      <alignment horizontal="left" vertical="center" wrapText="1"/>
    </xf>
    <xf numFmtId="0" fontId="7" fillId="5" borderId="2" xfId="0"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44" fontId="7" fillId="5" borderId="2" xfId="1" applyNumberFormat="1" applyFont="1" applyFill="1" applyBorder="1" applyAlignment="1">
      <alignment horizontal="center" vertical="center" wrapText="1"/>
    </xf>
    <xf numFmtId="0" fontId="7" fillId="0" borderId="17" xfId="0" applyFont="1" applyBorder="1" applyAlignment="1">
      <alignment horizontal="center" vertical="center" wrapText="1"/>
    </xf>
    <xf numFmtId="2" fontId="7" fillId="0" borderId="17" xfId="0" applyNumberFormat="1" applyFont="1" applyBorder="1" applyAlignment="1">
      <alignment horizontal="center" vertical="center" wrapText="1"/>
    </xf>
    <xf numFmtId="44" fontId="7" fillId="0" borderId="17" xfId="1" applyNumberFormat="1" applyFont="1" applyBorder="1" applyAlignment="1">
      <alignment horizontal="center" vertical="center" wrapText="1"/>
    </xf>
    <xf numFmtId="0" fontId="7" fillId="0"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44" fontId="7" fillId="0" borderId="8" xfId="1" applyNumberFormat="1" applyFont="1" applyFill="1" applyBorder="1" applyAlignment="1">
      <alignment horizontal="center" vertical="center" wrapText="1"/>
    </xf>
    <xf numFmtId="0" fontId="7" fillId="0" borderId="8" xfId="26" applyFont="1" applyBorder="1" applyAlignment="1">
      <alignment horizontal="center" vertical="center" wrapText="1"/>
    </xf>
    <xf numFmtId="0" fontId="7" fillId="0" borderId="61" xfId="0" applyFont="1" applyBorder="1" applyAlignment="1">
      <alignment horizontal="center" vertical="center" wrapText="1"/>
    </xf>
    <xf numFmtId="0" fontId="39" fillId="5" borderId="64" xfId="0" applyFont="1" applyFill="1" applyBorder="1" applyAlignment="1">
      <alignment horizontal="left" vertical="center" wrapText="1"/>
    </xf>
    <xf numFmtId="0" fontId="39" fillId="5" borderId="13" xfId="0" applyFont="1" applyFill="1" applyBorder="1" applyAlignment="1">
      <alignment horizontal="center" vertical="center" wrapText="1"/>
    </xf>
    <xf numFmtId="2" fontId="39" fillId="5" borderId="13" xfId="0" applyNumberFormat="1" applyFont="1" applyFill="1" applyBorder="1" applyAlignment="1">
      <alignment horizontal="center" vertical="center" wrapText="1"/>
    </xf>
    <xf numFmtId="44" fontId="39" fillId="5" borderId="13" xfId="1" applyNumberFormat="1" applyFont="1" applyFill="1" applyBorder="1" applyAlignment="1">
      <alignment horizontal="center" vertical="center" wrapText="1"/>
    </xf>
    <xf numFmtId="0" fontId="39" fillId="3" borderId="0" xfId="0" applyFont="1" applyFill="1" applyBorder="1" applyAlignment="1">
      <alignment horizontal="left" vertical="center" wrapText="1"/>
    </xf>
    <xf numFmtId="0" fontId="39" fillId="3" borderId="0" xfId="0" applyFont="1" applyFill="1" applyBorder="1" applyAlignment="1">
      <alignment horizontal="center" vertical="center" wrapText="1"/>
    </xf>
    <xf numFmtId="2" fontId="39" fillId="3" borderId="0" xfId="0" applyNumberFormat="1" applyFont="1" applyFill="1" applyBorder="1" applyAlignment="1">
      <alignment horizontal="center" vertical="center" wrapText="1"/>
    </xf>
    <xf numFmtId="44" fontId="39" fillId="3" borderId="0" xfId="1"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44" fontId="7" fillId="4" borderId="2" xfId="0" applyNumberFormat="1" applyFont="1" applyFill="1" applyBorder="1" applyAlignment="1">
      <alignment horizontal="center" vertical="center" wrapText="1"/>
    </xf>
    <xf numFmtId="0" fontId="7" fillId="0" borderId="63" xfId="0" applyFont="1" applyBorder="1" applyAlignment="1">
      <alignment horizontal="center" vertical="center" wrapText="1"/>
    </xf>
    <xf numFmtId="2" fontId="7" fillId="0" borderId="63" xfId="0" applyNumberFormat="1" applyFont="1" applyBorder="1" applyAlignment="1">
      <alignment horizontal="center" vertical="center" wrapText="1"/>
    </xf>
    <xf numFmtId="44" fontId="7" fillId="0" borderId="63" xfId="1" applyNumberFormat="1" applyFont="1" applyBorder="1" applyAlignment="1">
      <alignment horizontal="center" vertical="center" wrapText="1"/>
    </xf>
    <xf numFmtId="0" fontId="7" fillId="0" borderId="8" xfId="0" applyFont="1" applyBorder="1" applyAlignment="1" applyProtection="1">
      <alignment horizontal="center" vertical="center" wrapText="1"/>
    </xf>
    <xf numFmtId="2" fontId="7" fillId="0" borderId="8" xfId="0" applyNumberFormat="1" applyFont="1" applyBorder="1" applyAlignment="1" applyProtection="1">
      <alignment horizontal="center" vertical="center" wrapText="1"/>
    </xf>
    <xf numFmtId="44" fontId="7" fillId="0" borderId="8" xfId="0" applyNumberFormat="1" applyFont="1" applyBorder="1" applyAlignment="1" applyProtection="1">
      <alignment horizontal="center" vertical="center" wrapText="1"/>
    </xf>
    <xf numFmtId="2" fontId="45" fillId="0" borderId="8" xfId="0" applyNumberFormat="1" applyFont="1" applyBorder="1" applyAlignment="1" applyProtection="1">
      <alignment horizontal="center" vertical="center" wrapText="1"/>
    </xf>
    <xf numFmtId="0" fontId="39" fillId="4" borderId="64" xfId="0" applyFont="1" applyFill="1" applyBorder="1" applyAlignment="1">
      <alignment horizontal="left" vertical="center" wrapText="1"/>
    </xf>
    <xf numFmtId="0" fontId="39" fillId="4" borderId="13" xfId="0" applyFont="1" applyFill="1" applyBorder="1" applyAlignment="1">
      <alignment horizontal="center" vertical="center" wrapText="1"/>
    </xf>
    <xf numFmtId="2" fontId="46" fillId="4" borderId="13" xfId="0" applyNumberFormat="1" applyFont="1" applyFill="1" applyBorder="1" applyAlignment="1">
      <alignment horizontal="center" vertical="center" wrapText="1"/>
    </xf>
    <xf numFmtId="44" fontId="39" fillId="4" borderId="13" xfId="1" applyNumberFormat="1" applyFont="1" applyFill="1" applyBorder="1" applyAlignment="1">
      <alignment horizontal="center" vertical="center" wrapText="1"/>
    </xf>
    <xf numFmtId="2" fontId="46" fillId="3" borderId="35" xfId="0" applyNumberFormat="1" applyFont="1" applyFill="1" applyBorder="1" applyAlignment="1">
      <alignment horizontal="center" vertical="center" wrapText="1"/>
    </xf>
    <xf numFmtId="0" fontId="39" fillId="6" borderId="1" xfId="0" applyFont="1" applyFill="1" applyBorder="1" applyAlignment="1">
      <alignment horizontal="left" vertical="center" wrapText="1"/>
    </xf>
    <xf numFmtId="0" fontId="7" fillId="6" borderId="2" xfId="0" applyFont="1" applyFill="1" applyBorder="1" applyAlignment="1">
      <alignment horizontal="center" vertical="center" wrapText="1"/>
    </xf>
    <xf numFmtId="2" fontId="45" fillId="6" borderId="2" xfId="0" applyNumberFormat="1" applyFont="1" applyFill="1" applyBorder="1" applyAlignment="1">
      <alignment horizontal="center" vertical="center" wrapText="1"/>
    </xf>
    <xf numFmtId="44" fontId="7" fillId="6" borderId="2" xfId="1" applyNumberFormat="1" applyFont="1" applyFill="1" applyBorder="1" applyAlignment="1">
      <alignment horizontal="center" vertical="center" wrapText="1"/>
    </xf>
    <xf numFmtId="2" fontId="45" fillId="0" borderId="17" xfId="0" applyNumberFormat="1" applyFont="1" applyBorder="1" applyAlignment="1">
      <alignment horizontal="center" vertical="center" wrapText="1"/>
    </xf>
    <xf numFmtId="2" fontId="7" fillId="0" borderId="8" xfId="36" applyNumberFormat="1" applyFont="1" applyBorder="1" applyAlignment="1">
      <alignment horizontal="center" vertical="center" wrapText="1"/>
    </xf>
    <xf numFmtId="0" fontId="39" fillId="6" borderId="64" xfId="0" applyFont="1" applyFill="1" applyBorder="1" applyAlignment="1">
      <alignment horizontal="left" vertical="center" wrapText="1"/>
    </xf>
    <xf numFmtId="0" fontId="39" fillId="6" borderId="13" xfId="0" applyFont="1" applyFill="1" applyBorder="1" applyAlignment="1">
      <alignment horizontal="center" vertical="center" wrapText="1"/>
    </xf>
    <xf numFmtId="2" fontId="46" fillId="6" borderId="13" xfId="0" applyNumberFormat="1" applyFont="1" applyFill="1" applyBorder="1" applyAlignment="1">
      <alignment horizontal="center" vertical="center" wrapText="1"/>
    </xf>
    <xf numFmtId="44" fontId="39" fillId="6" borderId="13" xfId="1" applyNumberFormat="1" applyFont="1" applyFill="1" applyBorder="1" applyAlignment="1">
      <alignment horizontal="center" vertical="center" wrapText="1"/>
    </xf>
    <xf numFmtId="0" fontId="7" fillId="0" borderId="0" xfId="0" applyFont="1" applyAlignment="1">
      <alignment vertical="center" wrapText="1"/>
    </xf>
    <xf numFmtId="2" fontId="45" fillId="0" borderId="0" xfId="0" applyNumberFormat="1" applyFont="1" applyAlignment="1">
      <alignment horizontal="center" vertical="center" wrapText="1"/>
    </xf>
    <xf numFmtId="0" fontId="39" fillId="31" borderId="43" xfId="0" applyFont="1" applyFill="1" applyBorder="1" applyAlignment="1">
      <alignment horizontal="left" vertical="center" wrapText="1"/>
    </xf>
    <xf numFmtId="0" fontId="39" fillId="31" borderId="2" xfId="0" applyFont="1" applyFill="1" applyBorder="1" applyAlignment="1">
      <alignment horizontal="center" vertical="center" wrapText="1"/>
    </xf>
    <xf numFmtId="2" fontId="39" fillId="31" borderId="2" xfId="0" applyNumberFormat="1" applyFont="1" applyFill="1" applyBorder="1" applyAlignment="1">
      <alignment horizontal="center" vertical="center" wrapText="1"/>
    </xf>
    <xf numFmtId="44" fontId="39" fillId="31" borderId="2" xfId="1" applyNumberFormat="1" applyFont="1" applyFill="1" applyBorder="1" applyAlignment="1">
      <alignment horizontal="center" vertical="center" wrapText="1"/>
    </xf>
    <xf numFmtId="0" fontId="7" fillId="0" borderId="0" xfId="26" applyFont="1" applyAlignment="1">
      <alignment vertical="center"/>
    </xf>
    <xf numFmtId="0" fontId="7" fillId="0" borderId="0" xfId="26" applyFont="1" applyFill="1" applyAlignment="1">
      <alignment vertical="center"/>
    </xf>
    <xf numFmtId="0" fontId="7" fillId="0" borderId="8" xfId="26" applyFont="1" applyBorder="1" applyAlignment="1">
      <alignment vertical="center" wrapText="1"/>
    </xf>
    <xf numFmtId="0" fontId="7" fillId="3" borderId="8" xfId="26" applyFont="1" applyFill="1" applyBorder="1" applyAlignment="1">
      <alignment horizontal="left" vertical="center" wrapText="1"/>
    </xf>
    <xf numFmtId="0" fontId="6" fillId="0" borderId="8" xfId="26" applyBorder="1" applyAlignment="1">
      <alignment vertical="center" wrapText="1"/>
    </xf>
    <xf numFmtId="0" fontId="6" fillId="0" borderId="61" xfId="26" applyBorder="1" applyAlignment="1">
      <alignment vertical="center" wrapText="1"/>
    </xf>
    <xf numFmtId="0" fontId="6" fillId="3" borderId="8" xfId="26" applyFill="1" applyBorder="1" applyAlignment="1">
      <alignment vertical="center" wrapText="1"/>
    </xf>
    <xf numFmtId="0" fontId="7" fillId="3" borderId="8" xfId="26" applyFont="1" applyFill="1" applyBorder="1" applyAlignment="1">
      <alignment vertical="center" wrapText="1"/>
    </xf>
    <xf numFmtId="44" fontId="7" fillId="0" borderId="0" xfId="26" applyNumberFormat="1" applyFont="1" applyAlignment="1">
      <alignment horizontal="right" vertical="center"/>
    </xf>
    <xf numFmtId="0" fontId="38" fillId="0" borderId="0" xfId="26" applyFont="1" applyAlignment="1">
      <alignment vertical="center"/>
    </xf>
    <xf numFmtId="44" fontId="7" fillId="33" borderId="7" xfId="26" applyNumberFormat="1" applyFont="1" applyFill="1" applyBorder="1" applyAlignment="1">
      <alignment horizontal="center" vertical="center"/>
    </xf>
    <xf numFmtId="49" fontId="39" fillId="33" borderId="27" xfId="26" applyNumberFormat="1" applyFont="1" applyFill="1" applyBorder="1" applyAlignment="1">
      <alignment horizontal="center" vertical="center"/>
    </xf>
    <xf numFmtId="44" fontId="39" fillId="33" borderId="7" xfId="26" applyNumberFormat="1" applyFont="1" applyFill="1" applyBorder="1" applyAlignment="1">
      <alignment horizontal="center" vertical="center"/>
    </xf>
    <xf numFmtId="0" fontId="44" fillId="0" borderId="0" xfId="26" applyFont="1" applyAlignment="1">
      <alignment vertical="center" wrapText="1"/>
    </xf>
    <xf numFmtId="0" fontId="7" fillId="0" borderId="0" xfId="26" applyFont="1" applyAlignment="1">
      <alignment horizontal="center" vertical="center" wrapText="1"/>
    </xf>
    <xf numFmtId="2" fontId="7" fillId="0" borderId="0" xfId="26" applyNumberFormat="1" applyFont="1" applyAlignment="1">
      <alignment horizontal="center" vertical="center" wrapText="1"/>
    </xf>
    <xf numFmtId="44" fontId="7" fillId="0" borderId="0" xfId="26" applyNumberFormat="1" applyFont="1" applyAlignment="1">
      <alignment horizontal="center" vertical="center" wrapText="1"/>
    </xf>
    <xf numFmtId="0" fontId="39" fillId="2" borderId="28" xfId="26" applyFont="1" applyFill="1" applyBorder="1" applyAlignment="1">
      <alignment horizontal="center" vertical="center" wrapText="1"/>
    </xf>
    <xf numFmtId="2" fontId="39" fillId="2" borderId="28" xfId="26" applyNumberFormat="1" applyFont="1" applyFill="1" applyBorder="1" applyAlignment="1">
      <alignment horizontal="center" vertical="center" wrapText="1"/>
    </xf>
    <xf numFmtId="0" fontId="39" fillId="0" borderId="2" xfId="26" applyFont="1" applyFill="1" applyBorder="1" applyAlignment="1">
      <alignment horizontal="center" vertical="center" wrapText="1"/>
    </xf>
    <xf numFmtId="2" fontId="39" fillId="0" borderId="2" xfId="26" applyNumberFormat="1" applyFont="1" applyFill="1" applyBorder="1" applyAlignment="1">
      <alignment horizontal="center" vertical="center" wrapText="1"/>
    </xf>
    <xf numFmtId="0" fontId="39" fillId="33" borderId="1" xfId="26" applyFont="1" applyFill="1" applyBorder="1" applyAlignment="1">
      <alignment horizontal="left" vertical="center" wrapText="1"/>
    </xf>
    <xf numFmtId="0" fontId="7" fillId="33" borderId="2" xfId="26" applyFont="1" applyFill="1" applyBorder="1" applyAlignment="1">
      <alignment horizontal="center" vertical="center" wrapText="1"/>
    </xf>
    <xf numFmtId="2" fontId="7" fillId="33" borderId="2" xfId="26" applyNumberFormat="1" applyFont="1" applyFill="1" applyBorder="1" applyAlignment="1">
      <alignment horizontal="center" vertical="center" wrapText="1"/>
    </xf>
    <xf numFmtId="44" fontId="7" fillId="33" borderId="2" xfId="26" applyNumberFormat="1" applyFont="1" applyFill="1" applyBorder="1" applyAlignment="1">
      <alignment horizontal="center" vertical="center" wrapText="1"/>
    </xf>
    <xf numFmtId="2" fontId="7" fillId="0" borderId="8" xfId="26" applyNumberFormat="1" applyFont="1" applyBorder="1" applyAlignment="1">
      <alignment horizontal="center" vertical="center" wrapText="1"/>
    </xf>
    <xf numFmtId="0" fontId="39" fillId="33" borderId="43" xfId="26" applyFont="1" applyFill="1" applyBorder="1" applyAlignment="1">
      <alignment horizontal="left" vertical="center" wrapText="1"/>
    </xf>
    <xf numFmtId="0" fontId="39" fillId="33" borderId="2" xfId="26" applyFont="1" applyFill="1" applyBorder="1" applyAlignment="1">
      <alignment horizontal="center" vertical="center" wrapText="1"/>
    </xf>
    <xf numFmtId="2" fontId="39" fillId="33" borderId="2" xfId="26" applyNumberFormat="1" applyFont="1" applyFill="1" applyBorder="1" applyAlignment="1">
      <alignment horizontal="center" vertical="center" wrapText="1"/>
    </xf>
    <xf numFmtId="0" fontId="39" fillId="3" borderId="35" xfId="26" applyFont="1" applyFill="1" applyBorder="1" applyAlignment="1">
      <alignment horizontal="left" vertical="center" wrapText="1"/>
    </xf>
    <xf numFmtId="0" fontId="39" fillId="3" borderId="35" xfId="26" applyFont="1" applyFill="1" applyBorder="1" applyAlignment="1">
      <alignment horizontal="center" vertical="center" wrapText="1"/>
    </xf>
    <xf numFmtId="2" fontId="39" fillId="3" borderId="35" xfId="26" applyNumberFormat="1" applyFont="1" applyFill="1" applyBorder="1" applyAlignment="1">
      <alignment horizontal="center" vertical="center" wrapText="1"/>
    </xf>
    <xf numFmtId="0" fontId="39" fillId="5" borderId="1" xfId="26" applyFont="1" applyFill="1" applyBorder="1" applyAlignment="1">
      <alignment horizontal="left" vertical="center" wrapText="1"/>
    </xf>
    <xf numFmtId="0" fontId="7" fillId="5" borderId="2" xfId="26" applyFont="1" applyFill="1" applyBorder="1" applyAlignment="1">
      <alignment horizontal="center" vertical="center" wrapText="1"/>
    </xf>
    <xf numFmtId="2" fontId="7" fillId="5" borderId="2" xfId="26" applyNumberFormat="1" applyFont="1" applyFill="1" applyBorder="1" applyAlignment="1">
      <alignment horizontal="center" vertical="center" wrapText="1"/>
    </xf>
    <xf numFmtId="0" fontId="7" fillId="0" borderId="17" xfId="26" applyFont="1" applyBorder="1" applyAlignment="1">
      <alignment horizontal="center" vertical="center" wrapText="1"/>
    </xf>
    <xf numFmtId="2" fontId="7" fillId="0" borderId="17" xfId="26" applyNumberFormat="1" applyFont="1" applyBorder="1" applyAlignment="1">
      <alignment horizontal="center" vertical="center" wrapText="1"/>
    </xf>
    <xf numFmtId="2" fontId="7" fillId="0" borderId="61" xfId="26" applyNumberFormat="1" applyFont="1" applyBorder="1" applyAlignment="1">
      <alignment horizontal="center" vertical="center" wrapText="1"/>
    </xf>
    <xf numFmtId="0" fontId="39" fillId="5" borderId="64" xfId="26" applyFont="1" applyFill="1" applyBorder="1" applyAlignment="1">
      <alignment horizontal="left" vertical="center" wrapText="1"/>
    </xf>
    <xf numFmtId="0" fontId="39" fillId="5" borderId="13" xfId="26" applyFont="1" applyFill="1" applyBorder="1" applyAlignment="1">
      <alignment horizontal="center" vertical="center" wrapText="1"/>
    </xf>
    <xf numFmtId="2" fontId="39" fillId="5" borderId="13" xfId="26" applyNumberFormat="1" applyFont="1" applyFill="1" applyBorder="1" applyAlignment="1">
      <alignment horizontal="center" vertical="center" wrapText="1"/>
    </xf>
    <xf numFmtId="0" fontId="39" fillId="3" borderId="0" xfId="26" applyFont="1" applyFill="1" applyAlignment="1">
      <alignment horizontal="left" vertical="center" wrapText="1"/>
    </xf>
    <xf numFmtId="0" fontId="39" fillId="3" borderId="0" xfId="26" applyFont="1" applyFill="1" applyAlignment="1">
      <alignment horizontal="center" vertical="center" wrapText="1"/>
    </xf>
    <xf numFmtId="2" fontId="39" fillId="3" borderId="0" xfId="26" applyNumberFormat="1" applyFont="1" applyFill="1" applyAlignment="1">
      <alignment horizontal="center" vertical="center" wrapText="1"/>
    </xf>
    <xf numFmtId="0" fontId="7" fillId="4" borderId="2" xfId="26" applyFont="1" applyFill="1" applyBorder="1" applyAlignment="1">
      <alignment horizontal="center" vertical="center" wrapText="1"/>
    </xf>
    <xf numFmtId="2" fontId="7" fillId="4" borderId="2" xfId="26" applyNumberFormat="1" applyFont="1" applyFill="1" applyBorder="1" applyAlignment="1">
      <alignment horizontal="center" vertical="center" wrapText="1"/>
    </xf>
    <xf numFmtId="44" fontId="7" fillId="4" borderId="2" xfId="26" applyNumberFormat="1" applyFont="1" applyFill="1" applyBorder="1" applyAlignment="1">
      <alignment horizontal="center" vertical="center" wrapText="1"/>
    </xf>
    <xf numFmtId="0" fontId="7" fillId="0" borderId="63" xfId="26" applyFont="1" applyBorder="1" applyAlignment="1">
      <alignment horizontal="center" vertical="center" wrapText="1"/>
    </xf>
    <xf numFmtId="2" fontId="7" fillId="0" borderId="63" xfId="26" applyNumberFormat="1" applyFont="1" applyBorder="1" applyAlignment="1">
      <alignment horizontal="center" vertical="center" wrapText="1"/>
    </xf>
    <xf numFmtId="44" fontId="7" fillId="0" borderId="8" xfId="26" applyNumberFormat="1" applyFont="1" applyBorder="1" applyAlignment="1">
      <alignment horizontal="center" vertical="center" wrapText="1"/>
    </xf>
    <xf numFmtId="2" fontId="45" fillId="0" borderId="8" xfId="26" applyNumberFormat="1" applyFont="1" applyBorder="1" applyAlignment="1">
      <alignment horizontal="center" vertical="center" wrapText="1"/>
    </xf>
    <xf numFmtId="0" fontId="39" fillId="4" borderId="64" xfId="26" applyFont="1" applyFill="1" applyBorder="1" applyAlignment="1">
      <alignment horizontal="left" vertical="center" wrapText="1"/>
    </xf>
    <xf numFmtId="0" fontId="39" fillId="4" borderId="13" xfId="26" applyFont="1" applyFill="1" applyBorder="1" applyAlignment="1">
      <alignment horizontal="center" vertical="center" wrapText="1"/>
    </xf>
    <xf numFmtId="2" fontId="46" fillId="4" borderId="13" xfId="26" applyNumberFormat="1" applyFont="1" applyFill="1" applyBorder="1" applyAlignment="1">
      <alignment horizontal="center" vertical="center" wrapText="1"/>
    </xf>
    <xf numFmtId="2" fontId="46" fillId="3" borderId="35" xfId="26" applyNumberFormat="1" applyFont="1" applyFill="1" applyBorder="1" applyAlignment="1">
      <alignment horizontal="center" vertical="center" wrapText="1"/>
    </xf>
    <xf numFmtId="0" fontId="39" fillId="6" borderId="1" xfId="26" applyFont="1" applyFill="1" applyBorder="1" applyAlignment="1">
      <alignment horizontal="left" vertical="center" wrapText="1"/>
    </xf>
    <xf numFmtId="0" fontId="7" fillId="6" borderId="2" xfId="26" applyFont="1" applyFill="1" applyBorder="1" applyAlignment="1">
      <alignment horizontal="center" vertical="center" wrapText="1"/>
    </xf>
    <xf numFmtId="2" fontId="45" fillId="6" borderId="2" xfId="26" applyNumberFormat="1" applyFont="1" applyFill="1" applyBorder="1" applyAlignment="1">
      <alignment horizontal="center" vertical="center" wrapText="1"/>
    </xf>
    <xf numFmtId="2" fontId="45" fillId="0" borderId="17" xfId="26" applyNumberFormat="1" applyFont="1" applyBorder="1" applyAlignment="1">
      <alignment horizontal="center" vertical="center" wrapText="1"/>
    </xf>
    <xf numFmtId="0" fontId="39" fillId="6" borderId="64" xfId="26" applyFont="1" applyFill="1" applyBorder="1" applyAlignment="1">
      <alignment horizontal="left" vertical="center" wrapText="1"/>
    </xf>
    <xf numFmtId="0" fontId="39" fillId="6" borderId="13" xfId="26" applyFont="1" applyFill="1" applyBorder="1" applyAlignment="1">
      <alignment horizontal="center" vertical="center" wrapText="1"/>
    </xf>
    <xf numFmtId="2" fontId="46" fillId="6" borderId="13" xfId="26" applyNumberFormat="1" applyFont="1" applyFill="1" applyBorder="1" applyAlignment="1">
      <alignment horizontal="center" vertical="center" wrapText="1"/>
    </xf>
    <xf numFmtId="0" fontId="7" fillId="0" borderId="0" xfId="26" applyFont="1" applyAlignment="1">
      <alignment vertical="center" wrapText="1"/>
    </xf>
    <xf numFmtId="2" fontId="45" fillId="0" borderId="0" xfId="26" applyNumberFormat="1" applyFont="1" applyAlignment="1">
      <alignment horizontal="center" vertical="center" wrapText="1"/>
    </xf>
    <xf numFmtId="0" fontId="6" fillId="0" borderId="8" xfId="0" applyFont="1" applyBorder="1" applyAlignment="1" applyProtection="1">
      <alignment horizontal="left" vertical="center" wrapText="1"/>
      <protection locked="0"/>
    </xf>
    <xf numFmtId="171" fontId="6" fillId="0" borderId="33" xfId="0" applyNumberFormat="1" applyFont="1" applyBorder="1" applyAlignment="1">
      <alignment horizontal="right" vertical="center"/>
    </xf>
    <xf numFmtId="0" fontId="6" fillId="0" borderId="61" xfId="24" applyFont="1" applyFill="1" applyBorder="1" applyAlignment="1">
      <alignment vertical="center" wrapText="1"/>
    </xf>
    <xf numFmtId="0" fontId="6" fillId="0" borderId="8" xfId="24" quotePrefix="1" applyFont="1" applyFill="1" applyBorder="1" applyAlignment="1">
      <alignment vertical="center" wrapText="1"/>
    </xf>
    <xf numFmtId="0" fontId="7" fillId="0" borderId="8" xfId="24" applyFont="1" applyFill="1" applyBorder="1" applyAlignment="1">
      <alignment horizontal="left" vertical="center" wrapText="1"/>
    </xf>
    <xf numFmtId="0" fontId="6" fillId="0" borderId="47" xfId="24" applyFill="1" applyBorder="1" applyAlignment="1">
      <alignment horizontal="left" vertical="center" wrapText="1"/>
    </xf>
    <xf numFmtId="0" fontId="6" fillId="0" borderId="8" xfId="24" quotePrefix="1" applyFont="1" applyFill="1" applyBorder="1" applyAlignment="1">
      <alignment horizontal="left" vertical="center" wrapText="1"/>
    </xf>
    <xf numFmtId="0" fontId="6" fillId="0" borderId="70" xfId="24" applyFill="1" applyBorder="1" applyAlignment="1">
      <alignment vertical="center" wrapText="1"/>
    </xf>
    <xf numFmtId="0" fontId="7" fillId="0" borderId="70" xfId="24" applyFont="1" applyFill="1" applyBorder="1" applyAlignment="1">
      <alignment vertical="center" wrapText="1"/>
    </xf>
    <xf numFmtId="49" fontId="6" fillId="0" borderId="8" xfId="36" applyNumberFormat="1" applyFont="1" applyBorder="1" applyAlignment="1">
      <alignment horizontal="left" vertical="center" wrapText="1"/>
    </xf>
    <xf numFmtId="0" fontId="50" fillId="0" borderId="8" xfId="15" applyFont="1" applyBorder="1" applyAlignment="1">
      <alignment vertical="center" wrapText="1"/>
    </xf>
    <xf numFmtId="0" fontId="44" fillId="0" borderId="0" xfId="15" applyFont="1" applyBorder="1" applyAlignment="1">
      <alignment vertical="center" wrapText="1"/>
    </xf>
    <xf numFmtId="0" fontId="6" fillId="0" borderId="8" xfId="15" applyFont="1" applyBorder="1" applyAlignment="1">
      <alignment vertical="center" wrapText="1"/>
    </xf>
    <xf numFmtId="0" fontId="6" fillId="0" borderId="61" xfId="15" applyFont="1" applyBorder="1" applyAlignment="1">
      <alignment vertical="center" wrapText="1"/>
    </xf>
    <xf numFmtId="44" fontId="6" fillId="33" borderId="7" xfId="26" applyNumberFormat="1" applyFont="1" applyFill="1" applyBorder="1" applyAlignment="1">
      <alignment horizontal="center" vertical="center"/>
    </xf>
    <xf numFmtId="49" fontId="44" fillId="33" borderId="27" xfId="26" applyNumberFormat="1" applyFont="1" applyFill="1" applyBorder="1" applyAlignment="1">
      <alignment horizontal="center" vertical="center"/>
    </xf>
    <xf numFmtId="0" fontId="6" fillId="0" borderId="0" xfId="26" applyFont="1" applyAlignment="1">
      <alignment horizontal="center" vertical="center" wrapText="1"/>
    </xf>
    <xf numFmtId="2" fontId="6" fillId="0" borderId="0" xfId="26" applyNumberFormat="1" applyFont="1" applyAlignment="1">
      <alignment horizontal="center" vertical="center" wrapText="1"/>
    </xf>
    <xf numFmtId="44" fontId="6" fillId="0" borderId="0" xfId="26" applyNumberFormat="1" applyFont="1" applyAlignment="1">
      <alignment horizontal="center" vertical="center" wrapText="1"/>
    </xf>
    <xf numFmtId="0" fontId="44" fillId="2" borderId="28" xfId="26" applyFont="1" applyFill="1" applyBorder="1" applyAlignment="1">
      <alignment horizontal="center" vertical="center" wrapText="1"/>
    </xf>
    <xf numFmtId="2" fontId="44" fillId="2" borderId="28" xfId="26" applyNumberFormat="1" applyFont="1" applyFill="1" applyBorder="1" applyAlignment="1">
      <alignment horizontal="center" vertical="center" wrapText="1"/>
    </xf>
    <xf numFmtId="0" fontId="44" fillId="0" borderId="2" xfId="26" applyFont="1" applyFill="1" applyBorder="1" applyAlignment="1">
      <alignment horizontal="center" vertical="center" wrapText="1"/>
    </xf>
    <xf numFmtId="2" fontId="44" fillId="0" borderId="2" xfId="26" applyNumberFormat="1" applyFont="1" applyFill="1" applyBorder="1" applyAlignment="1">
      <alignment horizontal="center" vertical="center" wrapText="1"/>
    </xf>
    <xf numFmtId="0" fontId="44" fillId="33" borderId="1" xfId="26" applyFont="1" applyFill="1" applyBorder="1" applyAlignment="1">
      <alignment horizontal="left" vertical="center" wrapText="1"/>
    </xf>
    <xf numFmtId="0" fontId="6" fillId="33" borderId="2" xfId="26" applyFont="1" applyFill="1" applyBorder="1" applyAlignment="1">
      <alignment horizontal="center" vertical="center" wrapText="1"/>
    </xf>
    <xf numFmtId="2" fontId="6" fillId="33" borderId="2" xfId="26" applyNumberFormat="1" applyFont="1" applyFill="1" applyBorder="1" applyAlignment="1">
      <alignment horizontal="center" vertical="center" wrapText="1"/>
    </xf>
    <xf numFmtId="44" fontId="6" fillId="33" borderId="2" xfId="26" applyNumberFormat="1" applyFont="1" applyFill="1" applyBorder="1" applyAlignment="1">
      <alignment horizontal="center" vertical="center" wrapText="1"/>
    </xf>
    <xf numFmtId="0" fontId="6" fillId="0" borderId="34" xfId="26" applyFont="1" applyBorder="1" applyAlignment="1">
      <alignment horizontal="center" vertical="center" wrapText="1"/>
    </xf>
    <xf numFmtId="2" fontId="6" fillId="0" borderId="34" xfId="26" applyNumberFormat="1" applyFont="1" applyBorder="1" applyAlignment="1">
      <alignment horizontal="center" vertical="center" wrapText="1"/>
    </xf>
    <xf numFmtId="0" fontId="44" fillId="33" borderId="43" xfId="26" applyFont="1" applyFill="1" applyBorder="1" applyAlignment="1">
      <alignment horizontal="left" vertical="center" wrapText="1"/>
    </xf>
    <xf numFmtId="0" fontId="44" fillId="33" borderId="2" xfId="26" applyFont="1" applyFill="1" applyBorder="1" applyAlignment="1">
      <alignment horizontal="center" vertical="center" wrapText="1"/>
    </xf>
    <xf numFmtId="2" fontId="44" fillId="33" borderId="2" xfId="26" applyNumberFormat="1" applyFont="1" applyFill="1" applyBorder="1" applyAlignment="1">
      <alignment horizontal="center" vertical="center" wrapText="1"/>
    </xf>
    <xf numFmtId="0" fontId="44" fillId="3" borderId="35" xfId="26" applyFont="1" applyFill="1" applyBorder="1" applyAlignment="1">
      <alignment horizontal="left" vertical="center" wrapText="1"/>
    </xf>
    <xf numFmtId="0" fontId="44" fillId="3" borderId="35" xfId="26" applyFont="1" applyFill="1" applyBorder="1" applyAlignment="1">
      <alignment horizontal="center" vertical="center" wrapText="1"/>
    </xf>
    <xf numFmtId="2" fontId="44" fillId="3" borderId="35" xfId="26" applyNumberFormat="1" applyFont="1" applyFill="1" applyBorder="1" applyAlignment="1">
      <alignment horizontal="center" vertical="center" wrapText="1"/>
    </xf>
    <xf numFmtId="0" fontId="44" fillId="5" borderId="1" xfId="26" applyFont="1" applyFill="1" applyBorder="1" applyAlignment="1">
      <alignment horizontal="left" vertical="center" wrapText="1"/>
    </xf>
    <xf numFmtId="0" fontId="6" fillId="5" borderId="2" xfId="26" applyFont="1" applyFill="1" applyBorder="1" applyAlignment="1">
      <alignment horizontal="center" vertical="center" wrapText="1"/>
    </xf>
    <xf numFmtId="2" fontId="6" fillId="5" borderId="2" xfId="26" applyNumberFormat="1" applyFont="1" applyFill="1" applyBorder="1" applyAlignment="1">
      <alignment horizontal="center" vertical="center" wrapText="1"/>
    </xf>
    <xf numFmtId="0" fontId="6" fillId="0" borderId="17" xfId="26" applyFont="1" applyBorder="1" applyAlignment="1">
      <alignment horizontal="center" vertical="center" wrapText="1"/>
    </xf>
    <xf numFmtId="2" fontId="6" fillId="0" borderId="17" xfId="26" applyNumberFormat="1" applyFont="1" applyBorder="1" applyAlignment="1">
      <alignment horizontal="center" vertical="center" wrapText="1"/>
    </xf>
    <xf numFmtId="0" fontId="44" fillId="5" borderId="43" xfId="26" applyFont="1" applyFill="1" applyBorder="1" applyAlignment="1">
      <alignment horizontal="left" vertical="center" wrapText="1"/>
    </xf>
    <xf numFmtId="0" fontId="44" fillId="5" borderId="2" xfId="26" applyFont="1" applyFill="1" applyBorder="1" applyAlignment="1">
      <alignment horizontal="center" vertical="center" wrapText="1"/>
    </xf>
    <xf numFmtId="2" fontId="44" fillId="5" borderId="2" xfId="26" applyNumberFormat="1" applyFont="1" applyFill="1" applyBorder="1" applyAlignment="1">
      <alignment horizontal="center" vertical="center" wrapText="1"/>
    </xf>
    <xf numFmtId="0" fontId="44" fillId="3" borderId="0" xfId="26" applyFont="1" applyFill="1" applyAlignment="1">
      <alignment horizontal="left" vertical="center" wrapText="1"/>
    </xf>
    <xf numFmtId="0" fontId="44" fillId="3" borderId="0" xfId="26" applyFont="1" applyFill="1" applyAlignment="1">
      <alignment horizontal="center" vertical="center" wrapText="1"/>
    </xf>
    <xf numFmtId="2" fontId="44" fillId="3" borderId="0" xfId="26" applyNumberFormat="1" applyFont="1" applyFill="1" applyAlignment="1">
      <alignment horizontal="center" vertical="center" wrapText="1"/>
    </xf>
    <xf numFmtId="0" fontId="6" fillId="4" borderId="2" xfId="26" applyFont="1" applyFill="1" applyBorder="1" applyAlignment="1">
      <alignment horizontal="center" vertical="center" wrapText="1"/>
    </xf>
    <xf numFmtId="2" fontId="6" fillId="4" borderId="2" xfId="26" applyNumberFormat="1" applyFont="1" applyFill="1" applyBorder="1" applyAlignment="1">
      <alignment horizontal="center" vertical="center" wrapText="1"/>
    </xf>
    <xf numFmtId="44" fontId="6" fillId="4" borderId="2" xfId="26" applyNumberFormat="1" applyFont="1" applyFill="1" applyBorder="1" applyAlignment="1">
      <alignment horizontal="center" vertical="center" wrapText="1"/>
    </xf>
    <xf numFmtId="2" fontId="6" fillId="0" borderId="61" xfId="26" applyNumberFormat="1" applyFont="1" applyBorder="1" applyAlignment="1">
      <alignment horizontal="center" vertical="center" wrapText="1"/>
    </xf>
    <xf numFmtId="0" fontId="44" fillId="4" borderId="43" xfId="26" applyFont="1" applyFill="1" applyBorder="1" applyAlignment="1">
      <alignment horizontal="left" vertical="center" wrapText="1"/>
    </xf>
    <xf numFmtId="0" fontId="44" fillId="4" borderId="2" xfId="26" applyFont="1" applyFill="1" applyBorder="1" applyAlignment="1">
      <alignment horizontal="center" vertical="center" wrapText="1"/>
    </xf>
    <xf numFmtId="2" fontId="44" fillId="4" borderId="2" xfId="26" applyNumberFormat="1" applyFont="1" applyFill="1" applyBorder="1" applyAlignment="1">
      <alignment horizontal="center" vertical="center" wrapText="1"/>
    </xf>
    <xf numFmtId="44" fontId="44" fillId="4" borderId="2" xfId="1" applyNumberFormat="1" applyFont="1" applyFill="1" applyBorder="1" applyAlignment="1">
      <alignment horizontal="center" vertical="center" wrapText="1"/>
    </xf>
    <xf numFmtId="0" fontId="44" fillId="0" borderId="35" xfId="26" applyFont="1" applyBorder="1" applyAlignment="1">
      <alignment horizontal="left" vertical="center" wrapText="1"/>
    </xf>
    <xf numFmtId="0" fontId="44" fillId="0" borderId="35" xfId="26" applyFont="1" applyBorder="1" applyAlignment="1">
      <alignment horizontal="center" vertical="center" wrapText="1"/>
    </xf>
    <xf numFmtId="2" fontId="44" fillId="0" borderId="35" xfId="26" applyNumberFormat="1" applyFont="1" applyBorder="1" applyAlignment="1">
      <alignment horizontal="center" vertical="center" wrapText="1"/>
    </xf>
    <xf numFmtId="44" fontId="44" fillId="0" borderId="35" xfId="1" applyNumberFormat="1" applyFont="1" applyFill="1" applyBorder="1" applyAlignment="1">
      <alignment horizontal="center" vertical="center" wrapText="1"/>
    </xf>
    <xf numFmtId="2" fontId="6" fillId="0" borderId="8" xfId="26" applyNumberFormat="1" applyFont="1" applyBorder="1" applyAlignment="1">
      <alignment horizontal="center" vertical="center" wrapText="1"/>
    </xf>
    <xf numFmtId="44" fontId="6" fillId="0" borderId="8" xfId="26" applyNumberFormat="1" applyFont="1" applyBorder="1" applyAlignment="1">
      <alignment horizontal="center" vertical="center" wrapText="1"/>
    </xf>
    <xf numFmtId="0" fontId="44" fillId="4" borderId="64" xfId="26" applyFont="1" applyFill="1" applyBorder="1" applyAlignment="1">
      <alignment horizontal="left" vertical="center" wrapText="1"/>
    </xf>
    <xf numFmtId="0" fontId="44" fillId="4" borderId="13" xfId="26" applyFont="1" applyFill="1" applyBorder="1" applyAlignment="1">
      <alignment horizontal="center" vertical="center" wrapText="1"/>
    </xf>
    <xf numFmtId="2" fontId="44" fillId="4" borderId="13" xfId="26" applyNumberFormat="1" applyFont="1" applyFill="1" applyBorder="1" applyAlignment="1">
      <alignment horizontal="center" vertical="center" wrapText="1"/>
    </xf>
    <xf numFmtId="0" fontId="44" fillId="6" borderId="1" xfId="26" applyFont="1" applyFill="1" applyBorder="1" applyAlignment="1">
      <alignment horizontal="left" vertical="center" wrapText="1"/>
    </xf>
    <xf numFmtId="0" fontId="6" fillId="6" borderId="2" xfId="26" applyFont="1" applyFill="1" applyBorder="1" applyAlignment="1">
      <alignment horizontal="center" vertical="center" wrapText="1"/>
    </xf>
    <xf numFmtId="2" fontId="6" fillId="6" borderId="2" xfId="26" applyNumberFormat="1" applyFont="1" applyFill="1" applyBorder="1" applyAlignment="1">
      <alignment horizontal="center" vertical="center" wrapText="1"/>
    </xf>
    <xf numFmtId="44" fontId="6" fillId="6" borderId="2" xfId="1" applyNumberFormat="1" applyFont="1" applyFill="1" applyBorder="1" applyAlignment="1">
      <alignment horizontal="center" vertical="center" wrapText="1"/>
    </xf>
    <xf numFmtId="0" fontId="6" fillId="0" borderId="69" xfId="26" applyFont="1" applyBorder="1" applyAlignment="1">
      <alignment horizontal="center" vertical="center" wrapText="1"/>
    </xf>
    <xf numFmtId="2" fontId="6" fillId="0" borderId="69" xfId="26" applyNumberFormat="1" applyFont="1" applyBorder="1" applyAlignment="1">
      <alignment horizontal="center" vertical="center" wrapText="1"/>
    </xf>
    <xf numFmtId="44" fontId="6" fillId="0" borderId="69" xfId="1" applyNumberFormat="1" applyFont="1" applyBorder="1" applyAlignment="1">
      <alignment horizontal="center" vertical="center" wrapText="1"/>
    </xf>
    <xf numFmtId="0" fontId="6" fillId="0" borderId="8" xfId="36" applyFont="1" applyBorder="1" applyAlignment="1">
      <alignment horizontal="center" vertical="center" wrapText="1"/>
    </xf>
    <xf numFmtId="0" fontId="44" fillId="6" borderId="64" xfId="26" applyFont="1" applyFill="1" applyBorder="1" applyAlignment="1">
      <alignment horizontal="left" vertical="center" wrapText="1"/>
    </xf>
    <xf numFmtId="0" fontId="44" fillId="6" borderId="13" xfId="26" applyFont="1" applyFill="1" applyBorder="1" applyAlignment="1">
      <alignment horizontal="center" vertical="center" wrapText="1"/>
    </xf>
    <xf numFmtId="2" fontId="44" fillId="6" borderId="13" xfId="26" applyNumberFormat="1" applyFont="1" applyFill="1" applyBorder="1" applyAlignment="1">
      <alignment horizontal="center" vertical="center" wrapText="1"/>
    </xf>
    <xf numFmtId="0" fontId="6" fillId="0" borderId="0" xfId="26" applyFont="1" applyAlignment="1">
      <alignment vertical="center" wrapText="1"/>
    </xf>
    <xf numFmtId="0" fontId="44" fillId="32" borderId="35" xfId="26" applyFont="1" applyFill="1" applyBorder="1" applyAlignment="1">
      <alignment horizontal="left" vertical="center" wrapText="1"/>
    </xf>
    <xf numFmtId="0" fontId="44" fillId="32" borderId="35" xfId="26" applyFont="1" applyFill="1" applyBorder="1" applyAlignment="1">
      <alignment horizontal="center" vertical="center" wrapText="1"/>
    </xf>
    <xf numFmtId="2" fontId="44" fillId="32" borderId="35" xfId="26" applyNumberFormat="1" applyFont="1" applyFill="1" applyBorder="1" applyAlignment="1">
      <alignment horizontal="center" vertical="center" wrapText="1"/>
    </xf>
    <xf numFmtId="44" fontId="44" fillId="32" borderId="35" xfId="26" applyNumberFormat="1" applyFont="1" applyFill="1" applyBorder="1" applyAlignment="1">
      <alignment horizontal="center" vertical="center" wrapText="1"/>
    </xf>
    <xf numFmtId="2" fontId="44" fillId="5" borderId="2" xfId="15" applyNumberFormat="1" applyFont="1" applyFill="1" applyBorder="1" applyAlignment="1">
      <alignment horizontal="center" vertical="center" wrapText="1"/>
    </xf>
    <xf numFmtId="0" fontId="6" fillId="0" borderId="8" xfId="15" applyFont="1" applyBorder="1" applyAlignment="1">
      <alignment horizontal="center" vertical="center" wrapText="1"/>
    </xf>
    <xf numFmtId="1" fontId="6" fillId="0" borderId="8" xfId="15" applyNumberFormat="1" applyFont="1" applyBorder="1" applyAlignment="1">
      <alignment horizontal="center" vertical="center" wrapText="1"/>
    </xf>
    <xf numFmtId="0" fontId="44" fillId="0" borderId="0" xfId="15" applyFont="1" applyBorder="1" applyAlignment="1">
      <alignment horizontal="center" vertical="center" wrapText="1"/>
    </xf>
    <xf numFmtId="2" fontId="44" fillId="0" borderId="0" xfId="15" applyNumberFormat="1" applyFont="1" applyBorder="1" applyAlignment="1">
      <alignment horizontal="center" vertical="center" wrapText="1"/>
    </xf>
    <xf numFmtId="44" fontId="44" fillId="5" borderId="2" xfId="15" applyNumberFormat="1" applyFont="1" applyFill="1" applyBorder="1" applyAlignment="1">
      <alignment horizontal="center" vertical="center" wrapText="1"/>
    </xf>
    <xf numFmtId="44" fontId="44" fillId="0" borderId="0" xfId="15" applyNumberFormat="1" applyFont="1" applyBorder="1" applyAlignment="1">
      <alignment horizontal="center" vertical="center" wrapText="1"/>
    </xf>
    <xf numFmtId="0" fontId="6" fillId="5" borderId="2" xfId="15" applyFill="1" applyBorder="1" applyAlignment="1">
      <alignment horizontal="center" vertical="center" wrapText="1"/>
    </xf>
    <xf numFmtId="1" fontId="6" fillId="5" borderId="2" xfId="15" applyNumberFormat="1" applyFill="1" applyBorder="1" applyAlignment="1">
      <alignment horizontal="center" vertical="center" wrapText="1"/>
    </xf>
    <xf numFmtId="44" fontId="6" fillId="5" borderId="2" xfId="15" applyNumberFormat="1" applyFill="1" applyBorder="1" applyAlignment="1">
      <alignment horizontal="center" vertical="center" wrapText="1"/>
    </xf>
    <xf numFmtId="0" fontId="6" fillId="0" borderId="0" xfId="15" applyFont="1" applyBorder="1" applyAlignment="1">
      <alignment horizontal="center" vertical="center" wrapText="1"/>
    </xf>
    <xf numFmtId="1" fontId="6" fillId="0" borderId="0" xfId="15" applyNumberFormat="1" applyFont="1" applyBorder="1" applyAlignment="1">
      <alignment horizontal="center" vertical="center" wrapText="1"/>
    </xf>
    <xf numFmtId="44" fontId="6" fillId="0" borderId="0" xfId="15" applyNumberFormat="1" applyFont="1" applyBorder="1" applyAlignment="1">
      <alignment horizontal="center" vertical="center" wrapText="1"/>
    </xf>
    <xf numFmtId="2" fontId="6" fillId="5" borderId="2" xfId="15" applyNumberFormat="1" applyFill="1" applyBorder="1" applyAlignment="1">
      <alignment horizontal="center" vertical="center" wrapText="1"/>
    </xf>
    <xf numFmtId="0" fontId="6" fillId="0" borderId="61" xfId="15" applyFont="1" applyBorder="1" applyAlignment="1">
      <alignment horizontal="center" vertical="center" wrapText="1"/>
    </xf>
    <xf numFmtId="0" fontId="44" fillId="32" borderId="2" xfId="26" applyFont="1" applyFill="1" applyBorder="1" applyAlignment="1">
      <alignment horizontal="left" vertical="center" wrapText="1"/>
    </xf>
    <xf numFmtId="0" fontId="44" fillId="32" borderId="2" xfId="26" applyFont="1" applyFill="1" applyBorder="1" applyAlignment="1">
      <alignment horizontal="center" vertical="center" wrapText="1"/>
    </xf>
    <xf numFmtId="2" fontId="44" fillId="32" borderId="2" xfId="26" applyNumberFormat="1" applyFont="1" applyFill="1" applyBorder="1" applyAlignment="1">
      <alignment horizontal="center" vertical="center" wrapText="1"/>
    </xf>
    <xf numFmtId="44" fontId="44" fillId="32" borderId="2" xfId="26" applyNumberFormat="1" applyFont="1" applyFill="1" applyBorder="1" applyAlignment="1">
      <alignment horizontal="center" vertical="center" wrapText="1"/>
    </xf>
    <xf numFmtId="44" fontId="44" fillId="0" borderId="35" xfId="26" applyNumberFormat="1" applyFont="1" applyBorder="1" applyAlignment="1">
      <alignment horizontal="center" vertical="center" wrapText="1"/>
    </xf>
    <xf numFmtId="0" fontId="44" fillId="31" borderId="43" xfId="26" applyFont="1" applyFill="1" applyBorder="1" applyAlignment="1">
      <alignment horizontal="left" vertical="center" wrapText="1"/>
    </xf>
    <xf numFmtId="0" fontId="44" fillId="31" borderId="2" xfId="26" applyFont="1" applyFill="1" applyBorder="1" applyAlignment="1">
      <alignment horizontal="center" vertical="center" wrapText="1"/>
    </xf>
    <xf numFmtId="2" fontId="44" fillId="31" borderId="2" xfId="26" applyNumberFormat="1" applyFont="1" applyFill="1" applyBorder="1" applyAlignment="1">
      <alignment horizontal="center" vertical="center" wrapText="1"/>
    </xf>
    <xf numFmtId="44" fontId="6" fillId="0" borderId="34" xfId="1" applyNumberFormat="1" applyFont="1" applyBorder="1" applyAlignment="1" applyProtection="1">
      <alignment horizontal="center" vertical="center" wrapText="1"/>
      <protection locked="0"/>
    </xf>
    <xf numFmtId="44" fontId="6" fillId="0" borderId="8" xfId="1" applyNumberFormat="1" applyFont="1" applyBorder="1" applyAlignment="1" applyProtection="1">
      <alignment horizontal="center" vertical="center" wrapText="1"/>
      <protection locked="0"/>
    </xf>
    <xf numFmtId="44" fontId="6" fillId="3" borderId="8" xfId="1" applyNumberFormat="1" applyFont="1" applyFill="1" applyBorder="1" applyAlignment="1" applyProtection="1">
      <alignment horizontal="center" vertical="center" wrapText="1"/>
      <protection locked="0"/>
    </xf>
    <xf numFmtId="44" fontId="6" fillId="0" borderId="61" xfId="1" applyNumberFormat="1" applyFont="1" applyBorder="1" applyAlignment="1" applyProtection="1">
      <alignment horizontal="center" vertical="center" wrapText="1"/>
      <protection locked="0"/>
    </xf>
    <xf numFmtId="44" fontId="6" fillId="0" borderId="8" xfId="1" applyNumberFormat="1" applyFont="1" applyFill="1" applyBorder="1" applyAlignment="1" applyProtection="1">
      <alignment horizontal="center" vertical="center" wrapText="1"/>
      <protection locked="0"/>
    </xf>
    <xf numFmtId="44" fontId="6" fillId="0" borderId="8" xfId="0" applyNumberFormat="1" applyFont="1" applyBorder="1" applyAlignment="1" applyProtection="1">
      <alignment horizontal="center" vertical="center" wrapText="1"/>
      <protection locked="0"/>
    </xf>
    <xf numFmtId="44" fontId="6" fillId="3" borderId="8" xfId="1" applyNumberFormat="1" applyFont="1" applyFill="1" applyBorder="1" applyAlignment="1" applyProtection="1">
      <alignment horizontal="right" vertical="center" wrapText="1"/>
      <protection locked="0"/>
    </xf>
    <xf numFmtId="44" fontId="6" fillId="3" borderId="61" xfId="1" applyNumberFormat="1" applyFont="1" applyFill="1" applyBorder="1" applyAlignment="1" applyProtection="1">
      <alignment horizontal="center" vertical="center" wrapText="1"/>
      <protection locked="0"/>
    </xf>
    <xf numFmtId="44" fontId="6" fillId="3" borderId="8" xfId="19" applyNumberFormat="1" applyFont="1" applyFill="1" applyBorder="1" applyAlignment="1" applyProtection="1">
      <alignment horizontal="center" vertical="center" wrapText="1"/>
      <protection locked="0"/>
    </xf>
    <xf numFmtId="44" fontId="6" fillId="0" borderId="8" xfId="36" applyNumberFormat="1" applyFont="1" applyBorder="1" applyAlignment="1" applyProtection="1">
      <alignment horizontal="center" vertical="center" wrapText="1"/>
      <protection locked="0"/>
    </xf>
    <xf numFmtId="44" fontId="6" fillId="0" borderId="8" xfId="218" applyNumberFormat="1" applyFont="1" applyBorder="1" applyAlignment="1" applyProtection="1">
      <alignment horizontal="center" vertical="center" wrapText="1"/>
      <protection locked="0"/>
    </xf>
    <xf numFmtId="44" fontId="6" fillId="3" borderId="8" xfId="22" applyNumberFormat="1" applyFont="1" applyFill="1" applyBorder="1" applyAlignment="1" applyProtection="1">
      <alignment horizontal="center" vertical="center" wrapText="1"/>
      <protection locked="0"/>
    </xf>
    <xf numFmtId="44" fontId="7" fillId="0" borderId="8" xfId="1" applyNumberFormat="1" applyFont="1" applyBorder="1" applyAlignment="1" applyProtection="1">
      <alignment horizontal="center" vertical="center" wrapText="1"/>
      <protection locked="0"/>
    </xf>
    <xf numFmtId="44" fontId="7" fillId="0" borderId="61" xfId="1" applyNumberFormat="1" applyFont="1" applyBorder="1" applyAlignment="1" applyProtection="1">
      <alignment horizontal="center" vertical="center" wrapText="1"/>
      <protection locked="0"/>
    </xf>
    <xf numFmtId="44" fontId="7" fillId="0" borderId="8" xfId="1" applyNumberFormat="1" applyFont="1" applyFill="1" applyBorder="1" applyAlignment="1" applyProtection="1">
      <alignment horizontal="center" vertical="center" wrapText="1"/>
      <protection locked="0"/>
    </xf>
    <xf numFmtId="44" fontId="7" fillId="3" borderId="8" xfId="1" applyNumberFormat="1" applyFont="1" applyFill="1" applyBorder="1" applyAlignment="1" applyProtection="1">
      <alignment horizontal="center" vertical="center" wrapText="1"/>
      <protection locked="0"/>
    </xf>
    <xf numFmtId="44" fontId="7" fillId="0" borderId="8" xfId="0" applyNumberFormat="1" applyFont="1" applyBorder="1" applyAlignment="1" applyProtection="1">
      <alignment horizontal="center" vertical="center" wrapText="1"/>
      <protection locked="0"/>
    </xf>
    <xf numFmtId="44" fontId="7" fillId="3" borderId="61" xfId="1" applyNumberFormat="1" applyFont="1" applyFill="1" applyBorder="1" applyAlignment="1" applyProtection="1">
      <alignment horizontal="center" vertical="center" wrapText="1"/>
      <protection locked="0"/>
    </xf>
    <xf numFmtId="44" fontId="7" fillId="3" borderId="8" xfId="19" applyNumberFormat="1" applyFont="1" applyFill="1" applyBorder="1" applyAlignment="1" applyProtection="1">
      <alignment horizontal="center" vertical="center" wrapText="1"/>
      <protection locked="0"/>
    </xf>
    <xf numFmtId="44" fontId="7" fillId="0" borderId="8" xfId="36" applyNumberFormat="1" applyFont="1" applyBorder="1" applyAlignment="1" applyProtection="1">
      <alignment horizontal="center" vertical="center" wrapText="1"/>
      <protection locked="0"/>
    </xf>
    <xf numFmtId="44" fontId="7" fillId="0" borderId="8" xfId="218" applyNumberFormat="1" applyFont="1" applyBorder="1" applyAlignment="1" applyProtection="1">
      <alignment horizontal="center" vertical="center" wrapText="1"/>
      <protection locked="0"/>
    </xf>
    <xf numFmtId="44" fontId="7" fillId="0" borderId="8" xfId="26" applyNumberFormat="1" applyFont="1" applyBorder="1" applyAlignment="1" applyProtection="1">
      <alignment horizontal="center" vertical="center" wrapText="1"/>
      <protection locked="0"/>
    </xf>
    <xf numFmtId="44" fontId="7" fillId="3" borderId="8" xfId="22" applyNumberFormat="1" applyFont="1" applyFill="1" applyBorder="1" applyAlignment="1" applyProtection="1">
      <alignment horizontal="center" vertical="center" wrapText="1"/>
      <protection locked="0"/>
    </xf>
    <xf numFmtId="171" fontId="6" fillId="0" borderId="8" xfId="1" applyNumberFormat="1" applyFont="1" applyFill="1" applyBorder="1" applyAlignment="1" applyProtection="1">
      <alignment horizontal="center" vertical="center" wrapText="1"/>
      <protection locked="0"/>
    </xf>
    <xf numFmtId="44" fontId="6" fillId="0" borderId="61" xfId="26" applyNumberFormat="1" applyFont="1" applyBorder="1" applyAlignment="1" applyProtection="1">
      <alignment horizontal="center" vertical="center" wrapText="1"/>
      <protection locked="0"/>
    </xf>
    <xf numFmtId="44" fontId="6" fillId="0" borderId="8" xfId="26" applyNumberFormat="1" applyFont="1" applyBorder="1" applyAlignment="1" applyProtection="1">
      <alignment horizontal="center" vertical="center" wrapText="1"/>
      <protection locked="0"/>
    </xf>
    <xf numFmtId="171" fontId="42" fillId="0" borderId="8" xfId="36" applyNumberFormat="1" applyFont="1" applyBorder="1" applyAlignment="1" applyProtection="1">
      <alignment horizontal="center" vertical="center" wrapText="1"/>
      <protection locked="0"/>
    </xf>
    <xf numFmtId="44" fontId="6" fillId="0" borderId="8" xfId="15" applyNumberFormat="1" applyFont="1" applyBorder="1" applyAlignment="1" applyProtection="1">
      <alignment horizontal="center" vertical="center" wrapText="1"/>
      <protection locked="0"/>
    </xf>
    <xf numFmtId="44" fontId="6" fillId="0" borderId="61" xfId="15" applyNumberFormat="1" applyFont="1" applyBorder="1" applyAlignment="1" applyProtection="1">
      <alignment horizontal="center" vertical="center" wrapText="1"/>
      <protection locked="0"/>
    </xf>
    <xf numFmtId="0" fontId="42" fillId="0" borderId="4" xfId="6" applyFont="1" applyBorder="1" applyAlignment="1">
      <alignment horizontal="left" vertical="center" wrapText="1"/>
    </xf>
    <xf numFmtId="0" fontId="42" fillId="0" borderId="5" xfId="6" applyFont="1" applyBorder="1" applyAlignment="1">
      <alignment horizontal="left" vertical="center" wrapText="1"/>
    </xf>
    <xf numFmtId="0" fontId="42" fillId="0" borderId="6" xfId="6" applyFont="1" applyBorder="1" applyAlignment="1">
      <alignment horizontal="left" vertical="center" wrapText="1"/>
    </xf>
    <xf numFmtId="0" fontId="8" fillId="0" borderId="0" xfId="26" applyFont="1" applyAlignment="1">
      <alignment horizontal="left" wrapText="1"/>
    </xf>
    <xf numFmtId="0" fontId="11" fillId="0" borderId="0" xfId="26" applyFont="1" applyAlignment="1">
      <alignment horizontal="center"/>
    </xf>
    <xf numFmtId="0" fontId="6" fillId="0" borderId="0" xfId="26" applyAlignment="1">
      <alignment horizontal="center"/>
    </xf>
    <xf numFmtId="0" fontId="42" fillId="0" borderId="4" xfId="9" applyFont="1" applyBorder="1" applyAlignment="1">
      <alignment horizontal="left" vertical="center" wrapText="1"/>
    </xf>
    <xf numFmtId="0" fontId="42" fillId="0" borderId="5" xfId="9" applyFont="1" applyBorder="1" applyAlignment="1">
      <alignment horizontal="left" vertical="center" wrapText="1"/>
    </xf>
    <xf numFmtId="0" fontId="42" fillId="0" borderId="6" xfId="9" applyFont="1" applyBorder="1" applyAlignment="1">
      <alignment horizontal="left" vertical="center" wrapText="1"/>
    </xf>
    <xf numFmtId="0" fontId="44" fillId="5" borderId="1" xfId="15" applyFont="1" applyFill="1" applyBorder="1" applyAlignment="1">
      <alignment vertical="center" wrapText="1"/>
    </xf>
    <xf numFmtId="0" fontId="44" fillId="5" borderId="2" xfId="15" applyFont="1" applyFill="1" applyBorder="1" applyAlignment="1">
      <alignment vertical="center" wrapText="1"/>
    </xf>
    <xf numFmtId="0" fontId="44" fillId="5" borderId="7" xfId="15" applyFont="1" applyFill="1" applyBorder="1" applyAlignment="1">
      <alignment vertical="center" wrapText="1"/>
    </xf>
    <xf numFmtId="0" fontId="47" fillId="5" borderId="2" xfId="238" applyFont="1" applyFill="1" applyBorder="1" applyAlignment="1">
      <alignment vertical="center"/>
    </xf>
    <xf numFmtId="0" fontId="47" fillId="5" borderId="7" xfId="238" applyFont="1" applyFill="1" applyBorder="1" applyAlignment="1">
      <alignment vertical="center"/>
    </xf>
  </cellXfs>
  <cellStyles count="508">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296" xr:uid="{B9AF990D-53C7-47A8-A49B-39A7609D9316}"/>
    <cellStyle name="Navadno 10 6 2 2" xfId="487" xr:uid="{84A21800-31E0-420E-AE4A-38224E3FE3D7}"/>
    <cellStyle name="Navadno 10 6 2 3" xfId="374" xr:uid="{863333A3-2498-49EC-80AD-2BEFE37E73F7}"/>
    <cellStyle name="Navadno 10 6 3" xfId="448" xr:uid="{029E8115-D421-4CCA-9F07-B8FA033B2B64}"/>
    <cellStyle name="Navadno 10 6 4" xfId="411" xr:uid="{B371D5EE-B807-4B88-B516-02A913024F9C}"/>
    <cellStyle name="Navadno 10 6 5" xfId="334" xr:uid="{41535FEC-D802-4D3F-96EC-3DD126419718}"/>
    <cellStyle name="Navadno 10 6 6" xfId="256" xr:uid="{79D557EA-0B25-42DE-A3D7-5343C5617854}"/>
    <cellStyle name="Navadno 10 7" xfId="220" xr:uid="{00000000-0005-0000-0000-000028000000}"/>
    <cellStyle name="Navadno 10 7 2" xfId="300" xr:uid="{2C2BE320-F12C-43ED-8A7D-23694CF55795}"/>
    <cellStyle name="Navadno 10 7 2 2" xfId="490" xr:uid="{ACDE722E-61F0-4620-B803-8C80AFD0CA49}"/>
    <cellStyle name="Navadno 10 7 2 3" xfId="378" xr:uid="{36B0E6BB-FB0B-4583-B32C-9E1C2A896BD2}"/>
    <cellStyle name="Navadno 10 7 3" xfId="452" xr:uid="{72E749D6-8F40-46BA-A517-C2FE6F5E6717}"/>
    <cellStyle name="Navadno 10 7 4" xfId="414" xr:uid="{38834CAB-A89C-4E93-9386-5F4329752228}"/>
    <cellStyle name="Navadno 10 7 5" xfId="338" xr:uid="{17A1BF26-D572-4E44-92C5-39251515F432}"/>
    <cellStyle name="Navadno 10 7 6" xfId="260" xr:uid="{0C3A42E7-C578-42DE-82DC-8EC5908B45E2}"/>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81" xr:uid="{6DF9F29D-2B87-467F-B3C3-125C4AF1B144}"/>
    <cellStyle name="Navadno 11 4 4 2 2" xfId="359" xr:uid="{5BDE6651-8D88-444A-8EE9-F4EA6B7CC863}"/>
    <cellStyle name="Navadno 11 4 4 3" xfId="433" xr:uid="{650FA5C8-2EE2-4991-80FD-7914811F8D4A}"/>
    <cellStyle name="Navadno 11 4 4 4" xfId="319" xr:uid="{5EAF05F6-79BD-4B47-9787-988460A0E452}"/>
    <cellStyle name="Navadno 11 4 4 5" xfId="241" xr:uid="{8A982ABF-74AF-4CB0-B592-286C5C16F47B}"/>
    <cellStyle name="Navadno 11 4 5" xfId="278" xr:uid="{262933D4-8B5C-4E3C-9A3A-BE4B6A40823F}"/>
    <cellStyle name="Navadno 11 4 5 2" xfId="506" xr:uid="{3074C71A-32FD-46C5-A4D3-5D60E5477261}"/>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282" xr:uid="{87C0AA16-8A5A-40B9-A831-E55C014DAAF3}"/>
    <cellStyle name="Navadno 14 10 2 2" xfId="473" xr:uid="{2C82412E-1962-4747-A842-7A05115C0C6F}"/>
    <cellStyle name="Navadno 14 10 2 3" xfId="360" xr:uid="{EDEAF483-497E-483D-A071-DDC06710B350}"/>
    <cellStyle name="Navadno 14 10 3" xfId="434" xr:uid="{727B1C85-9197-44A7-A185-4A516D9E7218}"/>
    <cellStyle name="Navadno 14 10 4" xfId="397" xr:uid="{CE61453B-335F-4D96-B776-13D08171C42E}"/>
    <cellStyle name="Navadno 14 10 5" xfId="320" xr:uid="{1F142468-E5B7-4E8B-837F-14F8DEDF705A}"/>
    <cellStyle name="Navadno 14 10 6" xfId="242" xr:uid="{1803646A-97C1-4CF6-A4D7-88CBE01045E8}"/>
    <cellStyle name="Navadno 14 11" xfId="219" xr:uid="{00000000-0005-0000-0000-00003C000000}"/>
    <cellStyle name="Navadno 14 11 2" xfId="299" xr:uid="{DB8BC57C-E3CF-4DFB-9E10-0FCF38D6A77E}"/>
    <cellStyle name="Navadno 14 11 2 2" xfId="489" xr:uid="{1B2886B0-452A-47D8-BF7D-7A1CD2A2DB29}"/>
    <cellStyle name="Navadno 14 11 2 3" xfId="377" xr:uid="{933A6815-1BBF-4230-81E9-01D18F2647BB}"/>
    <cellStyle name="Navadno 14 11 3" xfId="451" xr:uid="{E6994515-D22E-429A-B18D-CE56AD0BA98E}"/>
    <cellStyle name="Navadno 14 11 4" xfId="413" xr:uid="{3030259F-32A5-4245-AFEC-CDD0048F152C}"/>
    <cellStyle name="Navadno 14 11 5" xfId="337" xr:uid="{F680BE84-64AF-49A6-AF46-842FBC3DA0FF}"/>
    <cellStyle name="Navadno 14 11 6" xfId="259" xr:uid="{940823CD-A8B4-45EE-BDDD-70884F58871F}"/>
    <cellStyle name="Navadno 14 12" xfId="279" xr:uid="{71B49E70-43FD-4FA8-925E-B895002654F0}"/>
    <cellStyle name="Navadno 14 12 2" xfId="471" xr:uid="{5C603FA5-8CE6-4622-8B8F-15643718C53B}"/>
    <cellStyle name="Navadno 14 12 3" xfId="357" xr:uid="{D814316B-6E8A-415A-82F8-90FF20EEA507}"/>
    <cellStyle name="Navadno 14 13" xfId="431" xr:uid="{FDBFD446-CCCC-4517-B2B0-B542267E3EB1}"/>
    <cellStyle name="Navadno 14 14" xfId="395" xr:uid="{437EDF51-592F-43B4-8D27-CA78C60FD089}"/>
    <cellStyle name="Navadno 14 15" xfId="317" xr:uid="{7FA2BCAF-CAA7-465F-B832-0F747789F951}"/>
    <cellStyle name="Navadno 14 16" xfId="239" xr:uid="{91AE3C94-ACF6-4DC4-BC8F-6D5E8E665638}"/>
    <cellStyle name="Navadno 14 2" xfId="114" xr:uid="{00000000-0005-0000-0000-00003D000000}"/>
    <cellStyle name="Navadno 14 2 10" xfId="243" xr:uid="{A3DA025E-6544-456E-8CFB-BA61E27DAC95}"/>
    <cellStyle name="Navadno 14 2 2" xfId="115" xr:uid="{00000000-0005-0000-0000-00003E000000}"/>
    <cellStyle name="Navadno 14 2 2 2" xfId="116" xr:uid="{00000000-0005-0000-0000-00003F000000}"/>
    <cellStyle name="Navadno 14 2 2 2 2" xfId="231" xr:uid="{00000000-0005-0000-0000-000040000000}"/>
    <cellStyle name="Navadno 14 2 2 2 2 2" xfId="311" xr:uid="{0BBA539F-5A26-40A3-B609-F746B9D1B68E}"/>
    <cellStyle name="Navadno 14 2 2 2 2 2 2" xfId="500" xr:uid="{F14A310A-90B1-42B6-A81A-84DA9D0052EF}"/>
    <cellStyle name="Navadno 14 2 2 2 2 2 3" xfId="389" xr:uid="{D2A7A16E-3379-416D-AA03-5099C685FCD7}"/>
    <cellStyle name="Navadno 14 2 2 2 2 3" xfId="463" xr:uid="{322A3A06-31BF-40C6-B8C5-3EA514A33321}"/>
    <cellStyle name="Navadno 14 2 2 2 2 4" xfId="424" xr:uid="{E895AE05-8512-48EB-9559-6868830E95E0}"/>
    <cellStyle name="Navadno 14 2 2 2 2 5" xfId="349" xr:uid="{BCC02394-ED1D-43B5-83A3-99A0EFA5CFA5}"/>
    <cellStyle name="Navadno 14 2 2 2 2 6" xfId="271" xr:uid="{2ACE184F-D1EF-4EC3-9E7A-A8DF5FBBC7D5}"/>
    <cellStyle name="Navadno 14 2 2 2 3" xfId="285" xr:uid="{868CEEA5-0730-4E8B-B79E-B97C27F2EEE0}"/>
    <cellStyle name="Navadno 14 2 2 2 3 2" xfId="476" xr:uid="{777D74C1-4332-424C-89F1-2741E30C9207}"/>
    <cellStyle name="Navadno 14 2 2 2 3 3" xfId="363" xr:uid="{8379019F-845E-4A3F-96DB-064BA5C82962}"/>
    <cellStyle name="Navadno 14 2 2 2 4" xfId="437" xr:uid="{D6A2E5D9-2A77-405F-8225-43FC8DA50366}"/>
    <cellStyle name="Navadno 14 2 2 2 5" xfId="400" xr:uid="{BD528A72-F028-4002-8B64-34599AFACC55}"/>
    <cellStyle name="Navadno 14 2 2 2 6" xfId="323" xr:uid="{F78183A8-1012-48AB-A9A0-874F284D3FDD}"/>
    <cellStyle name="Navadno 14 2 2 2 7" xfId="245" xr:uid="{8AF424DF-49BF-406D-8310-7F699C2ACFFD}"/>
    <cellStyle name="Navadno 14 2 2 3" xfId="232" xr:uid="{00000000-0005-0000-0000-000041000000}"/>
    <cellStyle name="Navadno 14 2 2 3 2" xfId="312" xr:uid="{91C90C3D-1C1A-4CBC-AC63-1F7921B40E56}"/>
    <cellStyle name="Navadno 14 2 2 3 2 2" xfId="501" xr:uid="{2480A1CB-5EA1-483B-9569-910F2B68B20E}"/>
    <cellStyle name="Navadno 14 2 2 3 2 3" xfId="390" xr:uid="{E69526DE-F1F7-49E0-BED9-5BF89A61DE01}"/>
    <cellStyle name="Navadno 14 2 2 3 3" xfId="464" xr:uid="{2F19B7BC-7548-4293-B175-70022D39D537}"/>
    <cellStyle name="Navadno 14 2 2 3 4" xfId="425" xr:uid="{87305BBA-E611-40B9-88E5-71D61F87483A}"/>
    <cellStyle name="Navadno 14 2 2 3 5" xfId="350" xr:uid="{A74DA63F-F886-4F4B-8C15-4ED07CE3CBB9}"/>
    <cellStyle name="Navadno 14 2 2 3 6" xfId="272" xr:uid="{59390FCC-8759-473F-8791-5E19CCDB4F83}"/>
    <cellStyle name="Navadno 14 2 2 4" xfId="284" xr:uid="{0D3048B4-3D21-4F3D-ACB7-333D43C086CB}"/>
    <cellStyle name="Navadno 14 2 2 4 2" xfId="475" xr:uid="{382F362A-8A5C-40F6-BB8D-4461AFFD3792}"/>
    <cellStyle name="Navadno 14 2 2 4 3" xfId="362" xr:uid="{9EDACBBA-17AB-476B-97B8-1C747D8B535C}"/>
    <cellStyle name="Navadno 14 2 2 5" xfId="436" xr:uid="{051361DC-ED8E-45DB-85D8-4F28D031D3BC}"/>
    <cellStyle name="Navadno 14 2 2 6" xfId="399" xr:uid="{5C70BA85-D138-43EF-8871-DF89122ADB2C}"/>
    <cellStyle name="Navadno 14 2 2 7" xfId="322" xr:uid="{5C13F41B-6AED-47FB-BB03-8432F756C613}"/>
    <cellStyle name="Navadno 14 2 2 8" xfId="244" xr:uid="{371FC853-DBAD-4A80-B9D6-1679A3C07CDB}"/>
    <cellStyle name="Navadno 14 2 3" xfId="117" xr:uid="{00000000-0005-0000-0000-000042000000}"/>
    <cellStyle name="Navadno 14 2 3 2" xfId="227" xr:uid="{00000000-0005-0000-0000-000043000000}"/>
    <cellStyle name="Navadno 14 2 3 2 2" xfId="307" xr:uid="{E79897B0-E619-440E-B18F-7CF723BCA34D}"/>
    <cellStyle name="Navadno 14 2 3 2 2 2" xfId="496" xr:uid="{7A710300-2CEA-4C1B-9E04-B3918DF6AC6A}"/>
    <cellStyle name="Navadno 14 2 3 2 2 3" xfId="385" xr:uid="{8DD817A4-6AE9-4BC9-92B7-991BFB65BF54}"/>
    <cellStyle name="Navadno 14 2 3 2 3" xfId="459" xr:uid="{166F6A41-06C5-41EC-80E8-BA1942E9EC62}"/>
    <cellStyle name="Navadno 14 2 3 2 4" xfId="420" xr:uid="{170EFDF4-484B-45AA-A87F-E401AEC805D6}"/>
    <cellStyle name="Navadno 14 2 3 2 5" xfId="345" xr:uid="{90C33F0F-E228-41F8-95CA-BDCDA47CECAF}"/>
    <cellStyle name="Navadno 14 2 3 2 6" xfId="267" xr:uid="{06358D39-9143-492D-8A5B-E44D63FEA5A2}"/>
    <cellStyle name="Navadno 14 2 3 3" xfId="286" xr:uid="{B390FF39-52A8-4010-B465-6B1954C6FD53}"/>
    <cellStyle name="Navadno 14 2 3 3 2" xfId="477" xr:uid="{0453DB13-FC0B-413A-A59D-990F47AF8E27}"/>
    <cellStyle name="Navadno 14 2 3 3 3" xfId="364" xr:uid="{5D38E8F7-3EF9-4979-A745-03BA34588323}"/>
    <cellStyle name="Navadno 14 2 3 4" xfId="438" xr:uid="{84721977-05F8-4416-9DC6-29CC7188BD98}"/>
    <cellStyle name="Navadno 14 2 3 5" xfId="401" xr:uid="{D4AAB2E9-734E-43CE-8B23-572B6AF63245}"/>
    <cellStyle name="Navadno 14 2 3 6" xfId="324" xr:uid="{A1C0AE22-0FC7-4907-887C-5C2E9FFB956F}"/>
    <cellStyle name="Navadno 14 2 3 7" xfId="246" xr:uid="{C94D76D7-E0DE-45E3-9253-432FCAE851CE}"/>
    <cellStyle name="Navadno 14 2 4" xfId="118" xr:uid="{00000000-0005-0000-0000-000044000000}"/>
    <cellStyle name="Navadno 14 2 4 2" xfId="229" xr:uid="{00000000-0005-0000-0000-000045000000}"/>
    <cellStyle name="Navadno 14 2 4 2 2" xfId="309" xr:uid="{33A12F98-10D1-4A31-B64D-911724327076}"/>
    <cellStyle name="Navadno 14 2 4 2 2 2" xfId="498" xr:uid="{C8A931CE-790D-4696-A195-98BF1767E916}"/>
    <cellStyle name="Navadno 14 2 4 2 2 3" xfId="387" xr:uid="{3F56EE68-A835-4921-A7F0-A1507C735270}"/>
    <cellStyle name="Navadno 14 2 4 2 3" xfId="461" xr:uid="{549354BC-B551-4F81-B00B-E701D9411420}"/>
    <cellStyle name="Navadno 14 2 4 2 4" xfId="422" xr:uid="{BF59DC5F-7D98-4985-88C3-E9EE7C6DEC4F}"/>
    <cellStyle name="Navadno 14 2 4 2 5" xfId="347" xr:uid="{D9949043-D0DE-4B28-9F7A-4E5E35FD8969}"/>
    <cellStyle name="Navadno 14 2 4 2 6" xfId="269" xr:uid="{0E85E906-8285-4BAF-AC10-7CFD51782B0A}"/>
    <cellStyle name="Navadno 14 2 4 3" xfId="287" xr:uid="{8A1F8FBA-B159-4ACA-8209-5D5540F19C8A}"/>
    <cellStyle name="Navadno 14 2 4 3 2" xfId="478" xr:uid="{452411CD-828B-4E8F-A343-1E67B73681FA}"/>
    <cellStyle name="Navadno 14 2 4 3 3" xfId="365" xr:uid="{8737D3FF-D0E1-409E-A22D-531D9834F7F1}"/>
    <cellStyle name="Navadno 14 2 4 4" xfId="439" xr:uid="{CE059F76-6F4D-40A3-A41D-DD4A61C58B53}"/>
    <cellStyle name="Navadno 14 2 4 5" xfId="402" xr:uid="{5B4FBA9F-8655-4952-BEB0-821E8E831300}"/>
    <cellStyle name="Navadno 14 2 4 6" xfId="325" xr:uid="{B88D5A6D-56BE-4157-8B9D-BC10C5D7E76E}"/>
    <cellStyle name="Navadno 14 2 4 7" xfId="247" xr:uid="{9BE12C98-9DAC-4C16-AD14-E5AC18828D18}"/>
    <cellStyle name="Navadno 14 2 5" xfId="233" xr:uid="{00000000-0005-0000-0000-000046000000}"/>
    <cellStyle name="Navadno 14 2 5 2" xfId="313" xr:uid="{849820F7-F9A9-479B-97C2-88EFC7D36E33}"/>
    <cellStyle name="Navadno 14 2 5 2 2" xfId="502" xr:uid="{DB699662-3237-4AEC-911C-33509AD7FD29}"/>
    <cellStyle name="Navadno 14 2 5 2 3" xfId="391" xr:uid="{840F9424-B753-4658-AE4C-717B1536516A}"/>
    <cellStyle name="Navadno 14 2 5 3" xfId="465" xr:uid="{3883D7F3-F0DC-41F4-AE6B-85EA0272FF7F}"/>
    <cellStyle name="Navadno 14 2 5 4" xfId="426" xr:uid="{86ECA698-FDC4-42C8-9CCB-22229B857B1F}"/>
    <cellStyle name="Navadno 14 2 5 5" xfId="351" xr:uid="{38122D11-4275-4552-AACD-C3CA490F78FA}"/>
    <cellStyle name="Navadno 14 2 5 6" xfId="273" xr:uid="{826185A9-D70F-43EE-BF56-BCD137F5F08E}"/>
    <cellStyle name="Navadno 14 2 6" xfId="283" xr:uid="{B051C17D-58C4-4ACB-8D37-18E30BC1ED91}"/>
    <cellStyle name="Navadno 14 2 6 2" xfId="474" xr:uid="{9916A86F-10C6-42C1-900F-426237FA38FF}"/>
    <cellStyle name="Navadno 14 2 6 3" xfId="361" xr:uid="{8DE76523-D66E-42C5-9675-E636D0B0AFF3}"/>
    <cellStyle name="Navadno 14 2 7" xfId="435" xr:uid="{5E7C5B75-F674-4527-A1FA-FE3863E8B0D2}"/>
    <cellStyle name="Navadno 14 2 8" xfId="398" xr:uid="{132B9B4C-8409-4D99-9F35-94DC5E1C8741}"/>
    <cellStyle name="Navadno 14 2 9" xfId="321" xr:uid="{C09B1732-03A3-499F-9727-ADDFF8152805}"/>
    <cellStyle name="Navadno 14 3" xfId="119" xr:uid="{00000000-0005-0000-0000-000047000000}"/>
    <cellStyle name="Navadno 14 3 2" xfId="120" xr:uid="{00000000-0005-0000-0000-000048000000}"/>
    <cellStyle name="Navadno 14 3 2 2" xfId="230" xr:uid="{00000000-0005-0000-0000-000049000000}"/>
    <cellStyle name="Navadno 14 3 2 2 2" xfId="310" xr:uid="{A943EBAE-81E0-4B8B-BB01-FEF21FB0C15B}"/>
    <cellStyle name="Navadno 14 3 2 2 2 2" xfId="499" xr:uid="{6AA75862-6A4F-466F-A16B-720C18521697}"/>
    <cellStyle name="Navadno 14 3 2 2 2 3" xfId="388" xr:uid="{78AC082C-0DDF-473E-9243-C3935C1EEE4A}"/>
    <cellStyle name="Navadno 14 3 2 2 3" xfId="462" xr:uid="{30CC95C9-957C-4B8C-9F47-90C2765E6B84}"/>
    <cellStyle name="Navadno 14 3 2 2 4" xfId="423" xr:uid="{61F5641E-89CB-4BA5-B712-28D36C6C1B0C}"/>
    <cellStyle name="Navadno 14 3 2 2 5" xfId="348" xr:uid="{3748105E-36E4-4947-86FB-0C3AAB62F4D1}"/>
    <cellStyle name="Navadno 14 3 2 2 6" xfId="270" xr:uid="{F5465E6A-0435-4AAF-8427-A1ABCF746370}"/>
    <cellStyle name="Navadno 14 3 2 3" xfId="289" xr:uid="{B3C1FE5E-2564-4A43-98B9-3C6A85276843}"/>
    <cellStyle name="Navadno 14 3 2 3 2" xfId="480" xr:uid="{5D764EF7-0BD1-432F-AFB5-895BC697216F}"/>
    <cellStyle name="Navadno 14 3 2 3 3" xfId="367" xr:uid="{F069D73B-3170-4293-AE17-91AAC4151178}"/>
    <cellStyle name="Navadno 14 3 2 4" xfId="441" xr:uid="{34DE3C88-0AFB-4926-B50A-33424699A9B3}"/>
    <cellStyle name="Navadno 14 3 2 5" xfId="404" xr:uid="{1D5708DE-802F-4852-9BD5-E47B60851175}"/>
    <cellStyle name="Navadno 14 3 2 6" xfId="327" xr:uid="{58BF1C44-47D0-47A6-A7DF-F88869D8CF60}"/>
    <cellStyle name="Navadno 14 3 2 7" xfId="249" xr:uid="{17E25BE1-BAF4-4EE3-A7B9-7A78DF235B45}"/>
    <cellStyle name="Navadno 14 3 3" xfId="225" xr:uid="{00000000-0005-0000-0000-00004A000000}"/>
    <cellStyle name="Navadno 14 3 3 2" xfId="305" xr:uid="{DA7B9123-784D-490F-B927-47C701513244}"/>
    <cellStyle name="Navadno 14 3 3 2 2" xfId="494" xr:uid="{B5939B59-A400-4358-A60A-2698D55D6D53}"/>
    <cellStyle name="Navadno 14 3 3 2 3" xfId="383" xr:uid="{AEDDAA8F-1C6E-4E5F-B8DB-18E19ABCE375}"/>
    <cellStyle name="Navadno 14 3 3 3" xfId="457" xr:uid="{F7681102-04CD-4ABC-8F42-70AE6209CABB}"/>
    <cellStyle name="Navadno 14 3 3 4" xfId="418" xr:uid="{245522E8-160B-42A2-8C95-120BBE28CBAE}"/>
    <cellStyle name="Navadno 14 3 3 5" xfId="343" xr:uid="{4149E158-ADF4-43AC-A610-6653BC668655}"/>
    <cellStyle name="Navadno 14 3 3 6" xfId="265" xr:uid="{F33A2EDD-864E-4A88-8E51-22E4AD0E5284}"/>
    <cellStyle name="Navadno 14 3 4" xfId="288" xr:uid="{84FD078D-F344-4DD9-8FD5-81245304A8D4}"/>
    <cellStyle name="Navadno 14 3 4 2" xfId="479" xr:uid="{E31FD364-95ED-4549-874D-9C440E819D80}"/>
    <cellStyle name="Navadno 14 3 4 3" xfId="366" xr:uid="{DC8DA835-EFA5-4A6A-BFE9-AD1233E2714E}"/>
    <cellStyle name="Navadno 14 3 5" xfId="440" xr:uid="{D079EE89-236A-465B-A1E4-643BCDA6D274}"/>
    <cellStyle name="Navadno 14 3 6" xfId="403" xr:uid="{9CFAE46D-70F7-4AF9-9F36-D9A37B41458C}"/>
    <cellStyle name="Navadno 14 3 7" xfId="326" xr:uid="{8AC0F3DD-1B2F-4452-A235-3DE54BC29A89}"/>
    <cellStyle name="Navadno 14 3 8" xfId="248" xr:uid="{D0E51F45-DA5E-4C9B-8097-BEDF25C9E673}"/>
    <cellStyle name="Navadno 14 4" xfId="121" xr:uid="{00000000-0005-0000-0000-00004B000000}"/>
    <cellStyle name="Navadno 14 4 2" xfId="226" xr:uid="{00000000-0005-0000-0000-00004C000000}"/>
    <cellStyle name="Navadno 14 4 2 2" xfId="306" xr:uid="{600A8329-4F04-4A61-95B8-A4B9AA7AB651}"/>
    <cellStyle name="Navadno 14 4 2 2 2" xfId="495" xr:uid="{CAD35597-4E6B-45EC-A6CA-472F951CA4DD}"/>
    <cellStyle name="Navadno 14 4 2 2 3" xfId="384" xr:uid="{89B5CAB8-E3F8-4AEA-98B5-A7EEF4268B04}"/>
    <cellStyle name="Navadno 14 4 2 3" xfId="458" xr:uid="{AE8E3F06-22C2-4806-936C-DF1CF4CF9A4F}"/>
    <cellStyle name="Navadno 14 4 2 4" xfId="419" xr:uid="{65BEE36F-294D-48E3-84FF-96ECC7B692CC}"/>
    <cellStyle name="Navadno 14 4 2 5" xfId="344" xr:uid="{1D73ACF4-44DE-4CCE-85F5-8C52512403DC}"/>
    <cellStyle name="Navadno 14 4 2 6" xfId="266" xr:uid="{5C091AAF-A4A9-4E5C-A190-3726CA4E10C7}"/>
    <cellStyle name="Navadno 14 4 3" xfId="290" xr:uid="{431468AF-661B-41AE-BCB6-25ADDABD8673}"/>
    <cellStyle name="Navadno 14 4 3 2" xfId="481" xr:uid="{C73188D8-CF1E-499B-A67D-752CEA7B654D}"/>
    <cellStyle name="Navadno 14 4 3 3" xfId="368" xr:uid="{542009C8-7AF9-46C8-B69A-A9F43148DAC5}"/>
    <cellStyle name="Navadno 14 4 4" xfId="442" xr:uid="{26CCFF75-A791-4FAE-94E4-F43449EEA97E}"/>
    <cellStyle name="Navadno 14 4 5" xfId="405" xr:uid="{2C25CACD-1590-4F8B-9C8C-02FFB65D6FA2}"/>
    <cellStyle name="Navadno 14 4 6" xfId="328" xr:uid="{B5944188-5D32-492D-8D0E-9E93C588436D}"/>
    <cellStyle name="Navadno 14 4 7" xfId="250" xr:uid="{A22DE263-1C4B-44FA-B755-33AB20B2F28A}"/>
    <cellStyle name="Navadno 14 5" xfId="122" xr:uid="{00000000-0005-0000-0000-00004D000000}"/>
    <cellStyle name="Navadno 14 5 2" xfId="224" xr:uid="{00000000-0005-0000-0000-00004E000000}"/>
    <cellStyle name="Navadno 14 5 2 2" xfId="304" xr:uid="{099C4F77-A8D6-4E21-AD4D-3A476EB48EBE}"/>
    <cellStyle name="Navadno 14 5 2 2 2" xfId="493" xr:uid="{7BB3DD5A-530E-4037-A08C-948C363BA24A}"/>
    <cellStyle name="Navadno 14 5 2 2 3" xfId="382" xr:uid="{A44F74CA-4D8D-415A-BB63-820DB0C6B6BE}"/>
    <cellStyle name="Navadno 14 5 2 3" xfId="456" xr:uid="{C91F9F26-20AA-414F-B1A6-DFCF7324FFAA}"/>
    <cellStyle name="Navadno 14 5 2 4" xfId="417" xr:uid="{C9966568-815D-4AAD-9000-FB335A5E84CA}"/>
    <cellStyle name="Navadno 14 5 2 5" xfId="342" xr:uid="{69169899-F00F-4486-90C4-F81F6FB3BC3E}"/>
    <cellStyle name="Navadno 14 5 2 6" xfId="264" xr:uid="{A634D9EB-7727-4CB4-B18C-50C698365A45}"/>
    <cellStyle name="Navadno 14 5 3" xfId="291" xr:uid="{B7EB734D-D9E2-41B8-8041-81F8011F0A28}"/>
    <cellStyle name="Navadno 14 5 3 2" xfId="482" xr:uid="{BA8D9419-5CC3-4AFC-83CF-FA22865246C6}"/>
    <cellStyle name="Navadno 14 5 3 3" xfId="369" xr:uid="{2B9452FC-2BEB-43FB-A00F-0E2538927D7C}"/>
    <cellStyle name="Navadno 14 5 4" xfId="443" xr:uid="{5D318FE6-8A60-48A7-8B23-A190359D278C}"/>
    <cellStyle name="Navadno 14 5 5" xfId="406" xr:uid="{CBB62BE6-E140-47A3-AE83-6249AD05140A}"/>
    <cellStyle name="Navadno 14 5 6" xfId="329" xr:uid="{3EFF5746-C34C-41F6-B69D-21F58E61C994}"/>
    <cellStyle name="Navadno 14 5 7" xfId="251" xr:uid="{3D8A3F95-2DF4-452C-AACF-C3D9B3D99541}"/>
    <cellStyle name="Navadno 14 6" xfId="123" xr:uid="{00000000-0005-0000-0000-00004F000000}"/>
    <cellStyle name="Navadno 14 6 2" xfId="228" xr:uid="{00000000-0005-0000-0000-000050000000}"/>
    <cellStyle name="Navadno 14 6 2 2" xfId="308" xr:uid="{CC34F5D5-A77F-419E-B1B6-DEC52D83439A}"/>
    <cellStyle name="Navadno 14 6 2 2 2" xfId="497" xr:uid="{0966D3D2-8F83-4B7E-87E1-2C4310C21C12}"/>
    <cellStyle name="Navadno 14 6 2 2 3" xfId="386" xr:uid="{26EC295B-9B2F-4DDB-9714-14C378524861}"/>
    <cellStyle name="Navadno 14 6 2 3" xfId="460" xr:uid="{A80E7DBC-5B88-4205-A9AB-CC9C43BACC76}"/>
    <cellStyle name="Navadno 14 6 2 4" xfId="421" xr:uid="{DB0BB976-121C-4480-B642-1ABB467C02C5}"/>
    <cellStyle name="Navadno 14 6 2 5" xfId="346" xr:uid="{6FA4318C-2692-4FF4-9B7A-186380F4DE8E}"/>
    <cellStyle name="Navadno 14 6 2 6" xfId="268" xr:uid="{3CF6804D-FA6E-4B02-897B-10E6417280C2}"/>
    <cellStyle name="Navadno 14 6 3" xfId="292" xr:uid="{73913858-F7EC-4A50-9764-A07FCA208D91}"/>
    <cellStyle name="Navadno 14 6 3 2" xfId="483" xr:uid="{E2C86768-7FEC-4F70-9192-51CB53A4D543}"/>
    <cellStyle name="Navadno 14 6 3 3" xfId="370" xr:uid="{474F63E3-0483-45C9-A8A3-114E3A07EC81}"/>
    <cellStyle name="Navadno 14 6 4" xfId="444" xr:uid="{FA9482AD-3344-4285-AECD-F18FA7DAADD0}"/>
    <cellStyle name="Navadno 14 6 5" xfId="407" xr:uid="{719820B5-6DD0-41F3-86A1-9B77D851962A}"/>
    <cellStyle name="Navadno 14 6 6" xfId="330" xr:uid="{6E69113F-465A-4F9B-BD90-04EF7264DC87}"/>
    <cellStyle name="Navadno 14 6 7" xfId="252" xr:uid="{7E0914BA-C37D-4417-BA28-0A8AC37EC951}"/>
    <cellStyle name="Navadno 14 7" xfId="205" xr:uid="{00000000-0005-0000-0000-000051000000}"/>
    <cellStyle name="Navadno 14 7 2" xfId="234" xr:uid="{00000000-0005-0000-0000-000052000000}"/>
    <cellStyle name="Navadno 14 7 2 2" xfId="314" xr:uid="{3E1778FC-FA59-4302-BF11-D504B053BF70}"/>
    <cellStyle name="Navadno 14 7 2 2 2" xfId="503" xr:uid="{7F87DB89-CC41-4407-BB12-6F879C2D5484}"/>
    <cellStyle name="Navadno 14 7 2 2 3" xfId="392" xr:uid="{527CBC8D-681C-4AD3-B886-EF634902E6B9}"/>
    <cellStyle name="Navadno 14 7 2 3" xfId="466" xr:uid="{F960886D-9368-45D7-A19E-81E5407C619B}"/>
    <cellStyle name="Navadno 14 7 2 4" xfId="427" xr:uid="{78791261-2661-45BB-826D-47451C6980E9}"/>
    <cellStyle name="Navadno 14 7 2 5" xfId="352" xr:uid="{E892C7D6-5BB8-4A2D-86FC-C9336BEFFF95}"/>
    <cellStyle name="Navadno 14 7 2 6" xfId="274" xr:uid="{37A92082-4411-4369-93B0-4275A3228C2B}"/>
    <cellStyle name="Navadno 14 7 3" xfId="293" xr:uid="{0FFD2F18-0950-45D7-A67E-3D5FF71E8109}"/>
    <cellStyle name="Navadno 14 7 3 2" xfId="484" xr:uid="{09811FBD-26F5-4B97-A5A6-229902A897D5}"/>
    <cellStyle name="Navadno 14 7 3 3" xfId="371" xr:uid="{7AF80499-E8B1-42F0-A809-14072F498022}"/>
    <cellStyle name="Navadno 14 7 4" xfId="445" xr:uid="{65E38CB7-F844-45A5-A1D4-EA3C9D3ADE0E}"/>
    <cellStyle name="Navadno 14 7 5" xfId="408" xr:uid="{5C5C87D9-E4E5-4D6F-AD05-8FB27F309FFD}"/>
    <cellStyle name="Navadno 14 7 6" xfId="331" xr:uid="{7FBB33FD-740E-4B81-A992-6F526D352DCE}"/>
    <cellStyle name="Navadno 14 7 7" xfId="253" xr:uid="{2782E7D5-31B1-4E4A-AE2A-ABA8680128C4}"/>
    <cellStyle name="Navadno 14 8" xfId="207" xr:uid="{00000000-0005-0000-0000-000053000000}"/>
    <cellStyle name="Navadno 14 8 2" xfId="235" xr:uid="{00000000-0005-0000-0000-000054000000}"/>
    <cellStyle name="Navadno 14 8 2 2" xfId="315" xr:uid="{4ADE3214-B040-4DA7-82B8-78D70CF2080D}"/>
    <cellStyle name="Navadno 14 8 2 2 2" xfId="504" xr:uid="{480A87E0-22C9-4EC2-A5FF-60ABE5C5A3C3}"/>
    <cellStyle name="Navadno 14 8 2 2 3" xfId="393" xr:uid="{9E156EF4-F450-4CCD-B104-F1F4871233A3}"/>
    <cellStyle name="Navadno 14 8 2 3" xfId="467" xr:uid="{303B52B0-E8E0-4652-9367-0F8BABC3BAA8}"/>
    <cellStyle name="Navadno 14 8 2 4" xfId="428" xr:uid="{054911C7-9E73-4ED0-B178-CF5323ED649F}"/>
    <cellStyle name="Navadno 14 8 2 5" xfId="353" xr:uid="{7EDDEC4B-8F14-44ED-B726-35F3A7D8DB12}"/>
    <cellStyle name="Navadno 14 8 2 6" xfId="275" xr:uid="{D2DC9E4B-BD27-4FD5-9BBC-CF57B4BA795E}"/>
    <cellStyle name="Navadno 14 8 3" xfId="294" xr:uid="{7B36B3B1-8781-4BF9-9F27-41CFA75E213D}"/>
    <cellStyle name="Navadno 14 8 3 2" xfId="485" xr:uid="{A2A72532-C7E1-475A-B083-0E45D870C5DE}"/>
    <cellStyle name="Navadno 14 8 3 3" xfId="372" xr:uid="{A0D1B5A7-A290-4750-8320-EB159E485226}"/>
    <cellStyle name="Navadno 14 8 4" xfId="446" xr:uid="{AF649D25-9B1C-4F5F-9412-FC7A1AC355ED}"/>
    <cellStyle name="Navadno 14 8 5" xfId="409" xr:uid="{5BDE43A0-1ACA-459F-9699-B708A2193CFC}"/>
    <cellStyle name="Navadno 14 8 6" xfId="332" xr:uid="{25042967-E583-4B81-9055-B1E097592068}"/>
    <cellStyle name="Navadno 14 8 7" xfId="254" xr:uid="{262473C8-6651-4644-AB1F-10FD8B525B3B}"/>
    <cellStyle name="Navadno 14 9" xfId="208" xr:uid="{00000000-0005-0000-0000-000055000000}"/>
    <cellStyle name="Navadno 14 9 2" xfId="236" xr:uid="{00000000-0005-0000-0000-000056000000}"/>
    <cellStyle name="Navadno 14 9 2 2" xfId="316" xr:uid="{E967AD48-B42B-405A-A9A6-C387B7BFECA2}"/>
    <cellStyle name="Navadno 14 9 2 2 2" xfId="505" xr:uid="{444CB7E4-C0F4-460A-935C-D9A5D95BC43D}"/>
    <cellStyle name="Navadno 14 9 2 2 3" xfId="394" xr:uid="{B983219A-FA30-463A-8DA9-833BC9730F38}"/>
    <cellStyle name="Navadno 14 9 2 3" xfId="468" xr:uid="{E47E961E-4CA0-48B6-B8C0-A14339B4659A}"/>
    <cellStyle name="Navadno 14 9 2 4" xfId="429" xr:uid="{5E43CEC4-F9B5-4945-BB4A-19D4DAA66A10}"/>
    <cellStyle name="Navadno 14 9 2 5" xfId="354" xr:uid="{4ACF8782-D247-47FA-940F-EA9A27F1E53A}"/>
    <cellStyle name="Navadno 14 9 2 6" xfId="276" xr:uid="{EB1AB83D-1FFD-4039-9156-C73A2E164874}"/>
    <cellStyle name="Navadno 14 9 3" xfId="295" xr:uid="{A2752E35-FAAA-4453-A62E-9F6648FB4EA1}"/>
    <cellStyle name="Navadno 14 9 3 2" xfId="486" xr:uid="{F3909005-4AEC-4DC2-815A-89243275E56D}"/>
    <cellStyle name="Navadno 14 9 3 3" xfId="373" xr:uid="{246D4FF0-2C8D-48C0-91CE-7F9B27855AD2}"/>
    <cellStyle name="Navadno 14 9 4" xfId="447" xr:uid="{366BC3E9-1B6B-4D80-AA42-5F020CAC6FE0}"/>
    <cellStyle name="Navadno 14 9 5" xfId="410" xr:uid="{82AA3CF9-7AE1-41E1-B60A-FD1E917B39EC}"/>
    <cellStyle name="Navadno 14 9 6" xfId="333" xr:uid="{33BC149E-0077-44FA-A9DC-84E8285A2D2E}"/>
    <cellStyle name="Navadno 14 9 7" xfId="255" xr:uid="{2034E299-FE53-478D-9AED-D64DFE9D3BC5}"/>
    <cellStyle name="Navadno 15" xfId="214" xr:uid="{00000000-0005-0000-0000-000057000000}"/>
    <cellStyle name="Navadno 15 2" xfId="221" xr:uid="{00000000-0005-0000-0000-000058000000}"/>
    <cellStyle name="Navadno 15 2 2" xfId="301" xr:uid="{4DF9F376-8FB7-45BF-AFAA-E07B90598678}"/>
    <cellStyle name="Navadno 15 2 2 2" xfId="379" xr:uid="{026819BB-DD0D-4D90-B9BE-98E887CBFADB}"/>
    <cellStyle name="Navadno 15 2 3" xfId="453" xr:uid="{E28CFDE7-3349-4D37-9D39-C8148A314EAC}"/>
    <cellStyle name="Navadno 15 2 4" xfId="339" xr:uid="{7B8C8CF8-30A7-462A-B868-932D5A85D22E}"/>
    <cellStyle name="Navadno 15 2 5" xfId="261" xr:uid="{104FD584-071A-41FB-851B-BB8D5F10C063}"/>
    <cellStyle name="Navadno 16" xfId="213" xr:uid="{00000000-0005-0000-0000-000059000000}"/>
    <cellStyle name="Navadno 16 2" xfId="212" xr:uid="{00000000-0005-0000-0000-00005A000000}"/>
    <cellStyle name="Navadno 17" xfId="277" xr:uid="{CDAB22DF-FAAA-41B1-A3A4-B19387E21DFF}"/>
    <cellStyle name="Navadno 17 2" xfId="238" xr:uid="{F9A65598-D94A-4713-8916-7544F48BB21E}"/>
    <cellStyle name="Navadno 17 2 2" xfId="470" xr:uid="{5DB720B7-5CFD-45EC-AAA8-6F82103EC56C}"/>
    <cellStyle name="Navadno 17 2 3" xfId="356" xr:uid="{551F888D-2EFF-44EC-AC23-9A88C15A479E}"/>
    <cellStyle name="Navadno 17 3" xfId="469" xr:uid="{4CB49A55-3692-4B51-A554-EA0555A24473}"/>
    <cellStyle name="Navadno 17 4" xfId="430" xr:uid="{DFD3C8AD-B3A5-49A4-9637-DDEAF6BF365E}"/>
    <cellStyle name="Navadno 17 5" xfId="355" xr:uid="{A9CDD20E-F7FC-42A0-B461-F7FEF6183414}"/>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7" xr:uid="{61392C89-3A77-4571-9E7F-88CFFF52A3B3}"/>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 xfId="507" xr:uid="{9F8654AF-170F-4447-B409-59A423389521}"/>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98" xr:uid="{4DD1A56C-9CD7-4FCF-B3D2-2335DB9FA9CA}"/>
    <cellStyle name="Valuta 10 2 2" xfId="376" xr:uid="{A0796AE4-AFFA-4C92-A77D-D88C16685442}"/>
    <cellStyle name="Valuta 10 3" xfId="450" xr:uid="{59A26A9F-89F0-41D8-949E-E62E5FAE7CEF}"/>
    <cellStyle name="Valuta 10 4" xfId="336" xr:uid="{85EF0609-4442-4DD4-896D-8444543B1B4F}"/>
    <cellStyle name="Valuta 10 5" xfId="258" xr:uid="{F5F74F75-9041-44AA-8E4A-6B3809BDF566}"/>
    <cellStyle name="Valuta 11" xfId="217" xr:uid="{00000000-0005-0000-0000-0000B5000000}"/>
    <cellStyle name="Valuta 11 2" xfId="297" xr:uid="{88DA62ED-93D3-44CC-B60F-509C41B9C715}"/>
    <cellStyle name="Valuta 11 2 2" xfId="488" xr:uid="{8091AE21-7487-4401-BEC2-41469208986E}"/>
    <cellStyle name="Valuta 11 2 3" xfId="375" xr:uid="{39470168-C5EA-44EC-BDED-07947943B3FA}"/>
    <cellStyle name="Valuta 11 3" xfId="449" xr:uid="{BCC26D84-610D-42DB-B033-6D8A111BE37D}"/>
    <cellStyle name="Valuta 11 4" xfId="412" xr:uid="{A0C26DB9-6123-47AF-AC14-AC3870021CC4}"/>
    <cellStyle name="Valuta 11 5" xfId="335" xr:uid="{BB2AA3F4-0FF9-45BA-852D-5F0F7C2D4D8F}"/>
    <cellStyle name="Valuta 11 6" xfId="257" xr:uid="{CDCD3F51-B518-4D86-B958-E6D783F3C356}"/>
    <cellStyle name="Valuta 12" xfId="223" xr:uid="{00000000-0005-0000-0000-0000B6000000}"/>
    <cellStyle name="Valuta 12 2" xfId="303" xr:uid="{9DAC82D5-1090-4C41-884C-E34342CCFCAC}"/>
    <cellStyle name="Valuta 12 2 2" xfId="492" xr:uid="{C6D88752-45F6-4234-9217-114B348B6D51}"/>
    <cellStyle name="Valuta 12 2 3" xfId="381" xr:uid="{1DA45589-AD8D-4AD4-A9AA-5E3C3CCEAA76}"/>
    <cellStyle name="Valuta 12 3" xfId="455" xr:uid="{ACDA91D4-A7B2-4F63-9DCF-E65C5ABCE332}"/>
    <cellStyle name="Valuta 12 4" xfId="416" xr:uid="{4CCD14C0-79EC-4304-AD34-B0BF6211D52E}"/>
    <cellStyle name="Valuta 12 5" xfId="341" xr:uid="{6E42AB07-B1F5-422B-A10D-73BDABDD8D21}"/>
    <cellStyle name="Valuta 12 6" xfId="263" xr:uid="{BFF278B8-2CE1-4AAD-A26C-8AC580F8D204}"/>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80" xr:uid="{08D2DEF9-66B4-4E34-83FD-5EC469EF47B7}"/>
    <cellStyle name="Valuta 3 5 2 2" xfId="472" xr:uid="{445504BA-D4B4-460D-B817-7E593855CF6D}"/>
    <cellStyle name="Valuta 3 5 2 3" xfId="358" xr:uid="{8C42E33B-BA0F-4F02-861F-65DF53DB046C}"/>
    <cellStyle name="Valuta 3 5 3" xfId="432" xr:uid="{B2B32736-D0AA-4A96-9B03-0E135B2187ED}"/>
    <cellStyle name="Valuta 3 5 4" xfId="396" xr:uid="{164D716B-3757-4BE3-9E0E-E02EC9F3A86A}"/>
    <cellStyle name="Valuta 3 5 5" xfId="318" xr:uid="{4DDCC906-78CC-4023-8286-4601F03FCABF}"/>
    <cellStyle name="Valuta 3 5 6" xfId="240" xr:uid="{F5494576-3A21-480E-A476-53D10FF5519B}"/>
    <cellStyle name="Valuta 3 6" xfId="222" xr:uid="{00000000-0005-0000-0000-0000CC000000}"/>
    <cellStyle name="Valuta 3 6 2" xfId="302" xr:uid="{2D81537B-238D-4813-AC6E-18FA50ADEC62}"/>
    <cellStyle name="Valuta 3 6 2 2" xfId="491" xr:uid="{D1888796-D64E-43E6-930A-4B352C01C4E4}"/>
    <cellStyle name="Valuta 3 6 2 3" xfId="380" xr:uid="{DF7B3D48-B96C-4E1F-B093-FCA2CDE8CB6E}"/>
    <cellStyle name="Valuta 3 6 3" xfId="454" xr:uid="{371D1D62-41E1-4D7C-BCB7-F5E2A62A8483}"/>
    <cellStyle name="Valuta 3 6 4" xfId="415" xr:uid="{6D4AB10A-2780-4324-A352-546ACDFBB930}"/>
    <cellStyle name="Valuta 3 6 5" xfId="340" xr:uid="{64AA3070-6001-4F21-AA45-C41844C9F76F}"/>
    <cellStyle name="Valuta 3 6 6" xfId="262" xr:uid="{F62CC629-D4F5-4B66-B31C-8A5E1BF31FC6}"/>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499C-FB42-4A08-9564-323DF610063C}">
  <dimension ref="A1:F55"/>
  <sheetViews>
    <sheetView view="pageBreakPreview" zoomScaleNormal="100" zoomScaleSheetLayoutView="100" workbookViewId="0">
      <selection activeCell="E5" sqref="E5"/>
    </sheetView>
  </sheetViews>
  <sheetFormatPr defaultRowHeight="12.75"/>
  <cols>
    <col min="1" max="1" width="4.42578125" style="5" customWidth="1"/>
    <col min="2" max="2" width="40.7109375" style="6" customWidth="1"/>
    <col min="3" max="3" width="5.5703125" style="95" customWidth="1"/>
    <col min="4" max="4" width="7.7109375" style="96" customWidth="1"/>
    <col min="5" max="5" width="13.85546875" style="6" customWidth="1"/>
    <col min="6" max="6" width="15.7109375" style="6" customWidth="1"/>
    <col min="7" max="7" width="4.28515625" style="6" customWidth="1"/>
    <col min="8" max="8" width="37.7109375" style="6" customWidth="1"/>
    <col min="9" max="9" width="19.7109375" style="6" customWidth="1"/>
    <col min="10" max="10" width="7.7109375" style="6" customWidth="1"/>
    <col min="11" max="11" width="15" style="6" customWidth="1"/>
    <col min="12" max="12" width="18.5703125" style="6" customWidth="1"/>
    <col min="13" max="16384" width="9.140625" style="6"/>
  </cols>
  <sheetData>
    <row r="1" spans="1:6" ht="42" customHeight="1">
      <c r="B1" s="663" t="s">
        <v>160</v>
      </c>
      <c r="C1" s="663"/>
      <c r="D1" s="663"/>
      <c r="E1" s="663"/>
      <c r="F1" s="663"/>
    </row>
    <row r="2" spans="1:6" ht="16.5">
      <c r="B2" s="664"/>
      <c r="C2" s="665"/>
      <c r="D2" s="665"/>
      <c r="E2" s="665"/>
      <c r="F2" s="665"/>
    </row>
    <row r="3" spans="1:6" ht="19.899999999999999" customHeight="1" thickBot="1">
      <c r="A3" s="7"/>
      <c r="B3" s="8" t="s">
        <v>13</v>
      </c>
      <c r="C3" s="9"/>
      <c r="D3" s="10"/>
      <c r="E3" s="11"/>
      <c r="F3" s="11"/>
    </row>
    <row r="4" spans="1:6" s="226" customFormat="1" ht="19.899999999999999" customHeight="1" thickTop="1" thickBot="1">
      <c r="A4" s="12" t="s">
        <v>142</v>
      </c>
      <c r="B4" s="13" t="s">
        <v>161</v>
      </c>
      <c r="C4" s="14"/>
      <c r="D4" s="15"/>
      <c r="E4" s="16"/>
      <c r="F4" s="17"/>
    </row>
    <row r="5" spans="1:6" ht="19.899999999999999" customHeight="1">
      <c r="A5" s="18"/>
      <c r="B5" s="19" t="s">
        <v>30</v>
      </c>
      <c r="C5" s="20"/>
      <c r="D5" s="21"/>
      <c r="E5" s="22"/>
      <c r="F5" s="23">
        <f>'kanal-15-02'!F14</f>
        <v>0</v>
      </c>
    </row>
    <row r="6" spans="1:6" ht="19.899999999999999" customHeight="1">
      <c r="A6" s="24"/>
      <c r="B6" s="25" t="s">
        <v>31</v>
      </c>
      <c r="C6" s="26"/>
      <c r="D6" s="27"/>
      <c r="E6" s="28"/>
      <c r="F6" s="29">
        <f>'kanal-15-02'!F43</f>
        <v>0</v>
      </c>
    </row>
    <row r="7" spans="1:6" ht="19.899999999999999" customHeight="1">
      <c r="A7" s="24"/>
      <c r="B7" s="25" t="s">
        <v>32</v>
      </c>
      <c r="C7" s="26"/>
      <c r="D7" s="27"/>
      <c r="E7" s="28"/>
      <c r="F7" s="29">
        <f>'kanal-15-02'!F60</f>
        <v>0</v>
      </c>
    </row>
    <row r="8" spans="1:6" ht="19.899999999999999" customHeight="1" thickBot="1">
      <c r="A8" s="30"/>
      <c r="B8" s="31" t="s">
        <v>33</v>
      </c>
      <c r="C8" s="32"/>
      <c r="D8" s="33"/>
      <c r="E8" s="34"/>
      <c r="F8" s="35">
        <f>'kanal-15-02'!F75</f>
        <v>0</v>
      </c>
    </row>
    <row r="9" spans="1:6" ht="19.899999999999999" customHeight="1" thickBot="1">
      <c r="A9" s="36"/>
      <c r="B9" s="13" t="s">
        <v>162</v>
      </c>
      <c r="C9" s="37"/>
      <c r="D9" s="38"/>
      <c r="E9" s="13"/>
      <c r="F9" s="17">
        <f>SUM(F5:F8)</f>
        <v>0</v>
      </c>
    </row>
    <row r="10" spans="1:6" ht="19.899999999999999" customHeight="1" thickBot="1">
      <c r="A10" s="39"/>
      <c r="B10" s="40"/>
      <c r="C10" s="41"/>
      <c r="D10" s="42"/>
      <c r="E10" s="43"/>
      <c r="F10" s="44"/>
    </row>
    <row r="11" spans="1:6" ht="19.899999999999999" customHeight="1" thickBot="1">
      <c r="A11" s="12" t="s">
        <v>143</v>
      </c>
      <c r="B11" s="13" t="s">
        <v>163</v>
      </c>
      <c r="C11" s="37"/>
      <c r="D11" s="45"/>
      <c r="E11" s="46"/>
      <c r="F11" s="47"/>
    </row>
    <row r="12" spans="1:6" ht="19.899999999999999" customHeight="1">
      <c r="A12" s="48"/>
      <c r="B12" s="19" t="s">
        <v>30</v>
      </c>
      <c r="C12" s="20"/>
      <c r="D12" s="21"/>
      <c r="E12" s="22"/>
      <c r="F12" s="23">
        <f>'kanal-15-02.1'!F11</f>
        <v>0</v>
      </c>
    </row>
    <row r="13" spans="1:6" ht="19.899999999999999" customHeight="1">
      <c r="A13" s="48"/>
      <c r="B13" s="25" t="s">
        <v>31</v>
      </c>
      <c r="C13" s="26"/>
      <c r="D13" s="27"/>
      <c r="E13" s="28"/>
      <c r="F13" s="29">
        <f>'kanal-15-02.1'!F33</f>
        <v>0</v>
      </c>
    </row>
    <row r="14" spans="1:6" ht="19.899999999999999" customHeight="1">
      <c r="A14" s="48"/>
      <c r="B14" s="19" t="s">
        <v>32</v>
      </c>
      <c r="C14" s="20"/>
      <c r="D14" s="21"/>
      <c r="E14" s="22"/>
      <c r="F14" s="29">
        <f>'kanal-15-02.1'!F45</f>
        <v>0</v>
      </c>
    </row>
    <row r="15" spans="1:6" ht="19.899999999999999" customHeight="1" thickBot="1">
      <c r="A15" s="24"/>
      <c r="B15" s="49" t="s">
        <v>33</v>
      </c>
      <c r="C15" s="50"/>
      <c r="D15" s="51"/>
      <c r="E15" s="52"/>
      <c r="F15" s="53">
        <f>'kanal-15-02.1'!F58</f>
        <v>0</v>
      </c>
    </row>
    <row r="16" spans="1:6" ht="19.899999999999999" customHeight="1" thickBot="1">
      <c r="A16" s="36"/>
      <c r="B16" s="13" t="s">
        <v>164</v>
      </c>
      <c r="C16" s="37"/>
      <c r="D16" s="38"/>
      <c r="E16" s="13"/>
      <c r="F16" s="17">
        <f>SUM(F12:F15)</f>
        <v>0</v>
      </c>
    </row>
    <row r="17" spans="1:6" ht="19.899999999999999" customHeight="1" thickBot="1">
      <c r="A17" s="39"/>
      <c r="B17" s="40"/>
      <c r="C17" s="41"/>
      <c r="D17" s="42"/>
      <c r="E17" s="43"/>
      <c r="F17" s="44"/>
    </row>
    <row r="18" spans="1:6" ht="19.899999999999999" customHeight="1" thickBot="1">
      <c r="A18" s="12" t="s">
        <v>144</v>
      </c>
      <c r="B18" s="13" t="s">
        <v>165</v>
      </c>
      <c r="C18" s="54"/>
      <c r="D18" s="45"/>
      <c r="E18" s="46"/>
      <c r="F18" s="47"/>
    </row>
    <row r="19" spans="1:6" ht="19.899999999999999" customHeight="1">
      <c r="A19" s="55"/>
      <c r="B19" s="19" t="s">
        <v>30</v>
      </c>
      <c r="C19" s="20"/>
      <c r="D19" s="21"/>
      <c r="E19" s="22"/>
      <c r="F19" s="23">
        <f>'kanal-15-02.2'!F9</f>
        <v>0</v>
      </c>
    </row>
    <row r="20" spans="1:6" ht="19.899999999999999" customHeight="1">
      <c r="A20" s="56"/>
      <c r="B20" s="25" t="s">
        <v>31</v>
      </c>
      <c r="C20" s="26"/>
      <c r="D20" s="27"/>
      <c r="E20" s="28"/>
      <c r="F20" s="29">
        <f>'kanal-15-02.2'!F28</f>
        <v>0</v>
      </c>
    </row>
    <row r="21" spans="1:6" ht="19.899999999999999" customHeight="1">
      <c r="A21" s="56"/>
      <c r="B21" s="25" t="s">
        <v>32</v>
      </c>
      <c r="C21" s="26"/>
      <c r="D21" s="27"/>
      <c r="E21" s="28"/>
      <c r="F21" s="29">
        <f>'kanal-15-02.2'!F43</f>
        <v>0</v>
      </c>
    </row>
    <row r="22" spans="1:6" ht="19.899999999999999" customHeight="1" thickBot="1">
      <c r="A22" s="24"/>
      <c r="B22" s="31" t="s">
        <v>33</v>
      </c>
      <c r="C22" s="32"/>
      <c r="D22" s="33"/>
      <c r="E22" s="34"/>
      <c r="F22" s="35">
        <f>'kanal-15-02.2'!F54</f>
        <v>0</v>
      </c>
    </row>
    <row r="23" spans="1:6" ht="19.899999999999999" customHeight="1" thickBot="1">
      <c r="A23" s="36"/>
      <c r="B23" s="13" t="s">
        <v>166</v>
      </c>
      <c r="C23" s="37"/>
      <c r="D23" s="38"/>
      <c r="E23" s="13"/>
      <c r="F23" s="17">
        <f>SUM(F19:F22)</f>
        <v>0</v>
      </c>
    </row>
    <row r="24" spans="1:6" ht="19.899999999999999" customHeight="1" thickBot="1">
      <c r="A24" s="39"/>
      <c r="B24" s="52"/>
      <c r="C24" s="50"/>
      <c r="D24" s="51"/>
      <c r="E24" s="52"/>
      <c r="F24" s="57"/>
    </row>
    <row r="25" spans="1:6" ht="19.899999999999999" customHeight="1" thickBot="1">
      <c r="A25" s="12" t="s">
        <v>145</v>
      </c>
      <c r="B25" s="13" t="s">
        <v>167</v>
      </c>
      <c r="C25" s="37"/>
      <c r="D25" s="38"/>
      <c r="E25" s="13"/>
      <c r="F25" s="17"/>
    </row>
    <row r="26" spans="1:6" ht="19.899999999999999" customHeight="1">
      <c r="A26" s="58"/>
      <c r="B26" s="25" t="s">
        <v>30</v>
      </c>
      <c r="C26" s="26"/>
      <c r="D26" s="27"/>
      <c r="E26" s="28"/>
      <c r="F26" s="29">
        <f>'Črpališče Č PE-02'!F7</f>
        <v>0</v>
      </c>
    </row>
    <row r="27" spans="1:6" ht="19.899999999999999" customHeight="1">
      <c r="A27" s="58"/>
      <c r="B27" s="25" t="s">
        <v>31</v>
      </c>
      <c r="C27" s="26"/>
      <c r="D27" s="27"/>
      <c r="E27" s="28"/>
      <c r="F27" s="29">
        <f>'Črpališče Č PE-02'!F11</f>
        <v>0</v>
      </c>
    </row>
    <row r="28" spans="1:6" ht="19.899999999999999" customHeight="1">
      <c r="A28" s="58"/>
      <c r="B28" s="25" t="s">
        <v>146</v>
      </c>
      <c r="C28" s="26"/>
      <c r="D28" s="27"/>
      <c r="E28" s="28"/>
      <c r="F28" s="29">
        <f>'Črpališče Č PE-02'!F17</f>
        <v>0</v>
      </c>
    </row>
    <row r="29" spans="1:6" ht="19.899999999999999" customHeight="1">
      <c r="A29" s="58"/>
      <c r="B29" s="25" t="s">
        <v>147</v>
      </c>
      <c r="C29" s="26"/>
      <c r="D29" s="27"/>
      <c r="E29" s="28"/>
      <c r="F29" s="29">
        <f>'Črpališče Č PE-02'!F37</f>
        <v>0</v>
      </c>
    </row>
    <row r="30" spans="1:6" ht="19.899999999999999" customHeight="1">
      <c r="A30" s="58"/>
      <c r="B30" s="25" t="s">
        <v>148</v>
      </c>
      <c r="C30" s="26"/>
      <c r="D30" s="27"/>
      <c r="E30" s="28"/>
      <c r="F30" s="29">
        <f>'Črpališče Č PE-02'!F48</f>
        <v>0</v>
      </c>
    </row>
    <row r="31" spans="1:6" ht="19.899999999999999" customHeight="1">
      <c r="A31" s="58"/>
      <c r="B31" s="25" t="s">
        <v>149</v>
      </c>
      <c r="C31" s="26"/>
      <c r="D31" s="27"/>
      <c r="E31" s="28"/>
      <c r="F31" s="29">
        <f>SUM(E32:E40)</f>
        <v>0</v>
      </c>
    </row>
    <row r="32" spans="1:6" ht="19.899999999999999" customHeight="1">
      <c r="A32" s="58"/>
      <c r="B32" s="59" t="s">
        <v>150</v>
      </c>
      <c r="C32" s="60"/>
      <c r="D32" s="60"/>
      <c r="E32" s="61">
        <f>'Črpališče Č PE-02'!F53</f>
        <v>0</v>
      </c>
      <c r="F32" s="29"/>
    </row>
    <row r="33" spans="1:6" ht="19.899999999999999" customHeight="1">
      <c r="A33" s="58"/>
      <c r="B33" s="62" t="s">
        <v>151</v>
      </c>
      <c r="C33" s="63"/>
      <c r="D33" s="63"/>
      <c r="E33" s="64">
        <f>'Črpališče Č PE-02'!F61</f>
        <v>0</v>
      </c>
      <c r="F33" s="29"/>
    </row>
    <row r="34" spans="1:6" ht="19.899999999999999" customHeight="1">
      <c r="A34" s="58"/>
      <c r="B34" s="62" t="s">
        <v>152</v>
      </c>
      <c r="C34" s="63"/>
      <c r="D34" s="63"/>
      <c r="E34" s="64">
        <f>'Črpališče Č PE-02'!F70</f>
        <v>0</v>
      </c>
      <c r="F34" s="29"/>
    </row>
    <row r="35" spans="1:6" ht="19.899999999999999" customHeight="1">
      <c r="A35" s="58"/>
      <c r="B35" s="62" t="s">
        <v>153</v>
      </c>
      <c r="C35" s="62"/>
      <c r="D35" s="62"/>
      <c r="E35" s="64">
        <f>'Črpališče Č PE-02'!F80</f>
        <v>0</v>
      </c>
      <c r="F35" s="29"/>
    </row>
    <row r="36" spans="1:6" ht="19.899999999999999" customHeight="1">
      <c r="A36" s="58"/>
      <c r="B36" s="62" t="s">
        <v>154</v>
      </c>
      <c r="C36" s="62"/>
      <c r="D36" s="62"/>
      <c r="E36" s="64">
        <f>'Črpališče Č PE-02'!F116</f>
        <v>0</v>
      </c>
      <c r="F36" s="29"/>
    </row>
    <row r="37" spans="1:6" ht="19.899999999999999" customHeight="1">
      <c r="A37" s="58"/>
      <c r="B37" s="62" t="s">
        <v>155</v>
      </c>
      <c r="C37" s="62"/>
      <c r="D37" s="62"/>
      <c r="E37" s="64">
        <f>'Črpališče Č PE-02'!F123</f>
        <v>0</v>
      </c>
      <c r="F37" s="29"/>
    </row>
    <row r="38" spans="1:6" ht="19.899999999999999" customHeight="1">
      <c r="A38" s="58"/>
      <c r="B38" s="62" t="s">
        <v>156</v>
      </c>
      <c r="C38" s="62"/>
      <c r="D38" s="62"/>
      <c r="E38" s="64">
        <f>'Črpališče Č PE-02'!F153</f>
        <v>0</v>
      </c>
      <c r="F38" s="29"/>
    </row>
    <row r="39" spans="1:6" ht="19.899999999999999" customHeight="1">
      <c r="A39" s="58"/>
      <c r="B39" s="62" t="s">
        <v>157</v>
      </c>
      <c r="C39" s="62"/>
      <c r="D39" s="62"/>
      <c r="E39" s="64">
        <f>'Črpališče Č PE-02'!F166</f>
        <v>0</v>
      </c>
      <c r="F39" s="29"/>
    </row>
    <row r="40" spans="1:6" ht="19.899999999999999" customHeight="1" thickBot="1">
      <c r="A40" s="58"/>
      <c r="B40" s="65" t="s">
        <v>158</v>
      </c>
      <c r="C40" s="66"/>
      <c r="D40" s="66"/>
      <c r="E40" s="67">
        <f>'Črpališče Č PE-02'!F174</f>
        <v>0</v>
      </c>
      <c r="F40" s="68"/>
    </row>
    <row r="41" spans="1:6" ht="19.899999999999999" customHeight="1" thickBot="1">
      <c r="A41" s="12"/>
      <c r="B41" s="13" t="s">
        <v>408</v>
      </c>
      <c r="C41" s="37"/>
      <c r="D41" s="38"/>
      <c r="E41" s="13"/>
      <c r="F41" s="17">
        <f>SUM(F26:F31)</f>
        <v>0</v>
      </c>
    </row>
    <row r="42" spans="1:6" ht="19.899999999999999" customHeight="1" thickBot="1">
      <c r="A42" s="50"/>
      <c r="B42" s="52"/>
      <c r="C42" s="50"/>
      <c r="D42" s="51"/>
      <c r="E42" s="52"/>
      <c r="F42" s="57"/>
    </row>
    <row r="43" spans="1:6" ht="19.899999999999999" customHeight="1" thickBot="1">
      <c r="A43" s="12"/>
      <c r="B43" s="13" t="s">
        <v>159</v>
      </c>
      <c r="C43" s="14"/>
      <c r="D43" s="15"/>
      <c r="E43" s="16"/>
      <c r="F43" s="17">
        <f>F9+F16+F23+F41</f>
        <v>0</v>
      </c>
    </row>
    <row r="44" spans="1:6" ht="19.899999999999999" customHeight="1" thickBot="1">
      <c r="A44" s="69"/>
      <c r="B44" s="70" t="s">
        <v>64</v>
      </c>
      <c r="C44" s="71"/>
      <c r="D44" s="72"/>
      <c r="E44" s="73"/>
      <c r="F44" s="74">
        <f>F43*0.1</f>
        <v>0</v>
      </c>
    </row>
    <row r="45" spans="1:6" ht="19.899999999999999" customHeight="1" thickBot="1">
      <c r="A45" s="75"/>
      <c r="B45" s="76" t="s">
        <v>409</v>
      </c>
      <c r="C45" s="77"/>
      <c r="D45" s="78"/>
      <c r="E45" s="76"/>
      <c r="F45" s="79">
        <f>F43+F44</f>
        <v>0</v>
      </c>
    </row>
    <row r="46" spans="1:6" ht="19.899999999999999" customHeight="1" thickBot="1">
      <c r="A46" s="80"/>
      <c r="B46" s="81" t="s">
        <v>14</v>
      </c>
      <c r="C46" s="82"/>
      <c r="D46" s="83"/>
      <c r="E46" s="81"/>
      <c r="F46" s="84">
        <f>F45*0.22</f>
        <v>0</v>
      </c>
    </row>
    <row r="47" spans="1:6" ht="19.899999999999999" customHeight="1" thickTop="1" thickBot="1">
      <c r="A47" s="85"/>
      <c r="B47" s="86" t="s">
        <v>23</v>
      </c>
      <c r="C47" s="87"/>
      <c r="D47" s="88"/>
      <c r="E47" s="86"/>
      <c r="F47" s="89">
        <f>F45+F46</f>
        <v>0</v>
      </c>
    </row>
    <row r="48" spans="1:6" ht="15.75" thickTop="1">
      <c r="A48" s="90"/>
      <c r="B48" s="91"/>
      <c r="C48" s="92"/>
      <c r="D48" s="93"/>
      <c r="E48" s="91"/>
      <c r="F48" s="94"/>
    </row>
    <row r="50" spans="1:6" ht="48.75" customHeight="1">
      <c r="A50" s="666" t="s">
        <v>16</v>
      </c>
      <c r="B50" s="667"/>
      <c r="C50" s="667"/>
      <c r="D50" s="667"/>
      <c r="E50" s="667"/>
      <c r="F50" s="668"/>
    </row>
    <row r="51" spans="1:6" ht="48.75" customHeight="1">
      <c r="A51" s="660" t="s">
        <v>17</v>
      </c>
      <c r="B51" s="661"/>
      <c r="C51" s="661"/>
      <c r="D51" s="661"/>
      <c r="E51" s="661"/>
      <c r="F51" s="662"/>
    </row>
    <row r="52" spans="1:6" ht="167.25" customHeight="1">
      <c r="A52" s="660" t="s">
        <v>18</v>
      </c>
      <c r="B52" s="661"/>
      <c r="C52" s="661"/>
      <c r="D52" s="661"/>
      <c r="E52" s="661"/>
      <c r="F52" s="662"/>
    </row>
    <row r="53" spans="1:6" ht="62.25" customHeight="1">
      <c r="A53" s="660" t="s">
        <v>446</v>
      </c>
      <c r="B53" s="661"/>
      <c r="C53" s="661"/>
      <c r="D53" s="661"/>
      <c r="E53" s="661"/>
      <c r="F53" s="662"/>
    </row>
    <row r="54" spans="1:6" ht="51.75" customHeight="1">
      <c r="A54" s="660" t="s">
        <v>447</v>
      </c>
      <c r="B54" s="661"/>
      <c r="C54" s="661"/>
      <c r="D54" s="661"/>
      <c r="E54" s="661"/>
      <c r="F54" s="662"/>
    </row>
    <row r="55" spans="1:6" ht="37.5" customHeight="1">
      <c r="A55" s="660" t="s">
        <v>19</v>
      </c>
      <c r="B55" s="661"/>
      <c r="C55" s="661"/>
      <c r="D55" s="661"/>
      <c r="E55" s="661"/>
      <c r="F55" s="662"/>
    </row>
  </sheetData>
  <sheetProtection algorithmName="SHA-512" hashValue="jp1i3PvJBVQOUZZUXIgVLnIqyNti6q1d9cnrwTzrguvxXCVZwtXKw8H/SzhncUUsKA66WWmmLDFCjzBVjWg/Cw==" saltValue="Q5C2oIVucsB5JCjXjTTv6g==" spinCount="100000" sheet="1" objects="1" scenarios="1"/>
  <mergeCells count="8">
    <mergeCell ref="A55:F55"/>
    <mergeCell ref="B1:F1"/>
    <mergeCell ref="B2:F2"/>
    <mergeCell ref="A50:F50"/>
    <mergeCell ref="A51:F51"/>
    <mergeCell ref="A52:F52"/>
    <mergeCell ref="A53:F53"/>
    <mergeCell ref="A54:F54"/>
  </mergeCells>
  <pageMargins left="0.7" right="0.7" top="0.75" bottom="0.75" header="0.3" footer="0.3"/>
  <pageSetup paperSize="9" orientation="portrait" r:id="rId1"/>
  <headerFooter alignWithMargins="0">
    <oddHeader xml:space="preserve">&amp;R&amp;8
</oddHeader>
    <oddFooter>&amp;C&amp;8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2"/>
  <sheetViews>
    <sheetView tabSelected="1" view="pageBreakPreview" topLeftCell="A16" zoomScaleNormal="100" zoomScaleSheetLayoutView="100" workbookViewId="0">
      <selection activeCell="F14" sqref="F14"/>
    </sheetView>
  </sheetViews>
  <sheetFormatPr defaultRowHeight="12.75"/>
  <cols>
    <col min="1" max="1" width="5.7109375" style="296" customWidth="1"/>
    <col min="2" max="2" width="43.28515625" style="367" customWidth="1"/>
    <col min="3" max="3" width="6.5703125" style="299" bestFit="1" customWidth="1"/>
    <col min="4" max="4" width="8.42578125" style="300" bestFit="1" customWidth="1"/>
    <col min="5" max="5" width="12.28515625" style="301" customWidth="1"/>
    <col min="6" max="6" width="12.28515625" style="257" customWidth="1"/>
    <col min="7" max="16384" width="9.140625" style="258"/>
  </cols>
  <sheetData>
    <row r="1" spans="1:6">
      <c r="A1" s="98" t="s">
        <v>110</v>
      </c>
      <c r="B1" s="298" t="s">
        <v>117</v>
      </c>
    </row>
    <row r="2" spans="1:6" ht="13.5" thickBot="1">
      <c r="A2" s="98"/>
      <c r="B2" s="298"/>
    </row>
    <row r="3" spans="1:6" ht="26.25" thickBot="1">
      <c r="A3" s="259" t="s">
        <v>0</v>
      </c>
      <c r="B3" s="302" t="s">
        <v>1</v>
      </c>
      <c r="C3" s="302" t="s">
        <v>2</v>
      </c>
      <c r="D3" s="303" t="s">
        <v>3</v>
      </c>
      <c r="E3" s="304" t="s">
        <v>4</v>
      </c>
      <c r="F3" s="260" t="s">
        <v>5</v>
      </c>
    </row>
    <row r="4" spans="1:6" s="263" customFormat="1" ht="13.5" thickBot="1">
      <c r="A4" s="261"/>
      <c r="B4" s="305"/>
      <c r="C4" s="305"/>
      <c r="D4" s="306"/>
      <c r="E4" s="307"/>
      <c r="F4" s="262"/>
    </row>
    <row r="5" spans="1:6" ht="13.5" thickBot="1">
      <c r="A5" s="264"/>
      <c r="B5" s="373" t="s">
        <v>29</v>
      </c>
      <c r="C5" s="374"/>
      <c r="D5" s="375"/>
      <c r="E5" s="376"/>
      <c r="F5" s="377"/>
    </row>
    <row r="6" spans="1:6" ht="165.75">
      <c r="A6" s="265" t="s">
        <v>65</v>
      </c>
      <c r="B6" s="266" t="s">
        <v>440</v>
      </c>
      <c r="C6" s="308" t="s">
        <v>7</v>
      </c>
      <c r="D6" s="309">
        <v>1</v>
      </c>
      <c r="E6" s="631"/>
      <c r="F6" s="267">
        <f t="shared" ref="F6:F13" si="0">D6*E6</f>
        <v>0</v>
      </c>
    </row>
    <row r="7" spans="1:6" ht="114.75">
      <c r="A7" s="227" t="s">
        <v>70</v>
      </c>
      <c r="B7" s="238" t="s">
        <v>441</v>
      </c>
      <c r="C7" s="311" t="s">
        <v>7</v>
      </c>
      <c r="D7" s="312">
        <v>1</v>
      </c>
      <c r="E7" s="632"/>
      <c r="F7" s="268">
        <f t="shared" si="0"/>
        <v>0</v>
      </c>
    </row>
    <row r="8" spans="1:6" ht="76.5">
      <c r="A8" s="265" t="s">
        <v>69</v>
      </c>
      <c r="B8" s="238" t="s">
        <v>442</v>
      </c>
      <c r="C8" s="311" t="s">
        <v>7</v>
      </c>
      <c r="D8" s="312">
        <v>1</v>
      </c>
      <c r="E8" s="632"/>
      <c r="F8" s="229">
        <f t="shared" si="0"/>
        <v>0</v>
      </c>
    </row>
    <row r="9" spans="1:6" ht="38.25">
      <c r="A9" s="227" t="s">
        <v>68</v>
      </c>
      <c r="B9" s="238" t="s">
        <v>60</v>
      </c>
      <c r="C9" s="311" t="s">
        <v>6</v>
      </c>
      <c r="D9" s="314">
        <v>6</v>
      </c>
      <c r="E9" s="633"/>
      <c r="F9" s="229">
        <f t="shared" si="0"/>
        <v>0</v>
      </c>
    </row>
    <row r="10" spans="1:6" ht="25.5">
      <c r="A10" s="265" t="s">
        <v>67</v>
      </c>
      <c r="B10" s="238" t="s">
        <v>46</v>
      </c>
      <c r="C10" s="311" t="s">
        <v>9</v>
      </c>
      <c r="D10" s="312">
        <v>360</v>
      </c>
      <c r="E10" s="632"/>
      <c r="F10" s="229">
        <f t="shared" si="0"/>
        <v>0</v>
      </c>
    </row>
    <row r="11" spans="1:6" ht="25.5">
      <c r="A11" s="227" t="s">
        <v>66</v>
      </c>
      <c r="B11" s="249" t="s">
        <v>24</v>
      </c>
      <c r="C11" s="311" t="s">
        <v>6</v>
      </c>
      <c r="D11" s="312">
        <v>17</v>
      </c>
      <c r="E11" s="632"/>
      <c r="F11" s="229">
        <f t="shared" si="0"/>
        <v>0</v>
      </c>
    </row>
    <row r="12" spans="1:6" ht="38.25">
      <c r="A12" s="227" t="s">
        <v>127</v>
      </c>
      <c r="B12" s="269" t="s">
        <v>47</v>
      </c>
      <c r="C12" s="311" t="s">
        <v>9</v>
      </c>
      <c r="D12" s="312">
        <v>70</v>
      </c>
      <c r="E12" s="632"/>
      <c r="F12" s="158">
        <f t="shared" si="0"/>
        <v>0</v>
      </c>
    </row>
    <row r="13" spans="1:6" ht="39" thickBot="1">
      <c r="A13" s="270" t="s">
        <v>128</v>
      </c>
      <c r="B13" s="271" t="s">
        <v>52</v>
      </c>
      <c r="C13" s="315" t="s">
        <v>415</v>
      </c>
      <c r="D13" s="316">
        <v>744</v>
      </c>
      <c r="E13" s="634"/>
      <c r="F13" s="272">
        <f t="shared" si="0"/>
        <v>0</v>
      </c>
    </row>
    <row r="14" spans="1:6" ht="13.5" thickBot="1">
      <c r="A14" s="378" t="s">
        <v>34</v>
      </c>
      <c r="B14" s="379" t="s">
        <v>12</v>
      </c>
      <c r="C14" s="380"/>
      <c r="D14" s="381"/>
      <c r="E14" s="382"/>
      <c r="F14" s="383">
        <f>SUM(F6:F13)</f>
        <v>0</v>
      </c>
    </row>
    <row r="15" spans="1:6" ht="13.5" thickBot="1">
      <c r="A15" s="273"/>
      <c r="B15" s="317"/>
      <c r="C15" s="318"/>
      <c r="D15" s="319"/>
      <c r="E15" s="320"/>
      <c r="F15" s="274"/>
    </row>
    <row r="16" spans="1:6" ht="13.5" thickBot="1">
      <c r="A16" s="275"/>
      <c r="B16" s="321" t="s">
        <v>35</v>
      </c>
      <c r="C16" s="322"/>
      <c r="D16" s="323"/>
      <c r="E16" s="324"/>
      <c r="F16" s="183"/>
    </row>
    <row r="17" spans="1:6" ht="63.75">
      <c r="A17" s="276"/>
      <c r="B17" s="277" t="s">
        <v>51</v>
      </c>
      <c r="C17" s="325"/>
      <c r="D17" s="326"/>
      <c r="E17" s="327"/>
      <c r="F17" s="158"/>
    </row>
    <row r="18" spans="1:6" ht="38.25">
      <c r="A18" s="276"/>
      <c r="B18" s="278" t="s">
        <v>21</v>
      </c>
      <c r="C18" s="311"/>
      <c r="D18" s="328"/>
      <c r="E18" s="313"/>
      <c r="F18" s="229"/>
    </row>
    <row r="19" spans="1:6" ht="63.75">
      <c r="A19" s="265"/>
      <c r="B19" s="278" t="s">
        <v>109</v>
      </c>
      <c r="C19" s="311"/>
      <c r="D19" s="328"/>
      <c r="E19" s="313"/>
      <c r="F19" s="229"/>
    </row>
    <row r="20" spans="1:6" ht="38.25">
      <c r="A20" s="227" t="s">
        <v>72</v>
      </c>
      <c r="B20" s="238" t="s">
        <v>53</v>
      </c>
      <c r="C20" s="329" t="s">
        <v>443</v>
      </c>
      <c r="D20" s="312">
        <v>2</v>
      </c>
      <c r="E20" s="632"/>
      <c r="F20" s="229">
        <f t="shared" ref="F20:F42" si="1">D20*E20</f>
        <v>0</v>
      </c>
    </row>
    <row r="21" spans="1:6" ht="38.25">
      <c r="A21" s="227" t="s">
        <v>73</v>
      </c>
      <c r="B21" s="242" t="s">
        <v>123</v>
      </c>
      <c r="C21" s="329" t="s">
        <v>443</v>
      </c>
      <c r="D21" s="312">
        <v>372</v>
      </c>
      <c r="E21" s="632"/>
      <c r="F21" s="229">
        <f t="shared" si="1"/>
        <v>0</v>
      </c>
    </row>
    <row r="22" spans="1:6" ht="25.5">
      <c r="A22" s="227" t="s">
        <v>74</v>
      </c>
      <c r="B22" s="238" t="s">
        <v>43</v>
      </c>
      <c r="C22" s="329" t="s">
        <v>443</v>
      </c>
      <c r="D22" s="312">
        <v>4</v>
      </c>
      <c r="E22" s="632"/>
      <c r="F22" s="229">
        <f t="shared" si="1"/>
        <v>0</v>
      </c>
    </row>
    <row r="23" spans="1:6" ht="51">
      <c r="A23" s="227" t="s">
        <v>75</v>
      </c>
      <c r="B23" s="242" t="s">
        <v>444</v>
      </c>
      <c r="C23" s="329"/>
      <c r="D23" s="330"/>
      <c r="E23" s="635"/>
      <c r="F23" s="279"/>
    </row>
    <row r="24" spans="1:6" ht="14.25">
      <c r="A24" s="227"/>
      <c r="B24" s="280" t="s">
        <v>57</v>
      </c>
      <c r="C24" s="329" t="s">
        <v>443</v>
      </c>
      <c r="D24" s="331">
        <v>555</v>
      </c>
      <c r="E24" s="635"/>
      <c r="F24" s="229">
        <f t="shared" si="1"/>
        <v>0</v>
      </c>
    </row>
    <row r="25" spans="1:6" ht="14.25">
      <c r="A25" s="227"/>
      <c r="B25" s="280" t="s">
        <v>56</v>
      </c>
      <c r="C25" s="329" t="s">
        <v>443</v>
      </c>
      <c r="D25" s="331">
        <v>50</v>
      </c>
      <c r="E25" s="635"/>
      <c r="F25" s="229">
        <f t="shared" si="1"/>
        <v>0</v>
      </c>
    </row>
    <row r="26" spans="1:6" ht="38.25">
      <c r="A26" s="227" t="s">
        <v>129</v>
      </c>
      <c r="B26" s="252" t="s">
        <v>25</v>
      </c>
      <c r="C26" s="332" t="s">
        <v>415</v>
      </c>
      <c r="D26" s="312">
        <v>1280</v>
      </c>
      <c r="E26" s="632"/>
      <c r="F26" s="229">
        <f t="shared" si="1"/>
        <v>0</v>
      </c>
    </row>
    <row r="27" spans="1:6" ht="51">
      <c r="A27" s="227" t="s">
        <v>130</v>
      </c>
      <c r="B27" s="246" t="s">
        <v>116</v>
      </c>
      <c r="C27" s="332" t="s">
        <v>9</v>
      </c>
      <c r="D27" s="312">
        <v>35</v>
      </c>
      <c r="E27" s="632"/>
      <c r="F27" s="229">
        <f t="shared" si="1"/>
        <v>0</v>
      </c>
    </row>
    <row r="28" spans="1:6" ht="51">
      <c r="A28" s="227" t="s">
        <v>76</v>
      </c>
      <c r="B28" s="246" t="s">
        <v>115</v>
      </c>
      <c r="C28" s="332" t="s">
        <v>9</v>
      </c>
      <c r="D28" s="312">
        <v>13.5</v>
      </c>
      <c r="E28" s="632"/>
      <c r="F28" s="229">
        <f t="shared" si="1"/>
        <v>0</v>
      </c>
    </row>
    <row r="29" spans="1:6" ht="76.5">
      <c r="A29" s="227" t="s">
        <v>77</v>
      </c>
      <c r="B29" s="238" t="s">
        <v>54</v>
      </c>
      <c r="C29" s="329" t="s">
        <v>6</v>
      </c>
      <c r="D29" s="312">
        <v>21</v>
      </c>
      <c r="E29" s="633"/>
      <c r="F29" s="229">
        <f t="shared" si="1"/>
        <v>0</v>
      </c>
    </row>
    <row r="30" spans="1:6" ht="38.25">
      <c r="A30" s="227" t="s">
        <v>78</v>
      </c>
      <c r="B30" s="238" t="s">
        <v>44</v>
      </c>
      <c r="C30" s="332" t="s">
        <v>415</v>
      </c>
      <c r="D30" s="312">
        <v>380</v>
      </c>
      <c r="E30" s="632"/>
      <c r="F30" s="229">
        <f t="shared" si="1"/>
        <v>0</v>
      </c>
    </row>
    <row r="31" spans="1:6" ht="51">
      <c r="A31" s="227" t="s">
        <v>79</v>
      </c>
      <c r="B31" s="242" t="s">
        <v>103</v>
      </c>
      <c r="C31" s="329" t="s">
        <v>443</v>
      </c>
      <c r="D31" s="312">
        <v>46.8</v>
      </c>
      <c r="E31" s="632"/>
      <c r="F31" s="229">
        <f t="shared" si="1"/>
        <v>0</v>
      </c>
    </row>
    <row r="32" spans="1:6" ht="63.75">
      <c r="A32" s="227" t="s">
        <v>80</v>
      </c>
      <c r="B32" s="242" t="s">
        <v>411</v>
      </c>
      <c r="C32" s="329" t="s">
        <v>443</v>
      </c>
      <c r="D32" s="312">
        <v>126</v>
      </c>
      <c r="E32" s="632"/>
      <c r="F32" s="229">
        <f t="shared" si="1"/>
        <v>0</v>
      </c>
    </row>
    <row r="33" spans="1:6" ht="102">
      <c r="A33" s="227" t="s">
        <v>81</v>
      </c>
      <c r="B33" s="238" t="s">
        <v>101</v>
      </c>
      <c r="C33" s="329" t="s">
        <v>443</v>
      </c>
      <c r="D33" s="312">
        <v>377</v>
      </c>
      <c r="E33" s="632"/>
      <c r="F33" s="229">
        <f t="shared" si="1"/>
        <v>0</v>
      </c>
    </row>
    <row r="34" spans="1:6" ht="51">
      <c r="A34" s="227" t="s">
        <v>131</v>
      </c>
      <c r="B34" s="247" t="s">
        <v>445</v>
      </c>
      <c r="C34" s="329" t="s">
        <v>443</v>
      </c>
      <c r="D34" s="312">
        <v>149</v>
      </c>
      <c r="E34" s="632"/>
      <c r="F34" s="229">
        <f t="shared" si="1"/>
        <v>0</v>
      </c>
    </row>
    <row r="35" spans="1:6" ht="38.25">
      <c r="A35" s="227" t="s">
        <v>132</v>
      </c>
      <c r="B35" s="247" t="s">
        <v>122</v>
      </c>
      <c r="C35" s="329" t="s">
        <v>443</v>
      </c>
      <c r="D35" s="312">
        <v>223</v>
      </c>
      <c r="E35" s="632"/>
      <c r="F35" s="229">
        <f t="shared" si="1"/>
        <v>0</v>
      </c>
    </row>
    <row r="36" spans="1:6" ht="38.25">
      <c r="A36" s="227" t="s">
        <v>133</v>
      </c>
      <c r="B36" s="252" t="s">
        <v>412</v>
      </c>
      <c r="C36" s="311" t="s">
        <v>9</v>
      </c>
      <c r="D36" s="312">
        <v>325</v>
      </c>
      <c r="E36" s="632"/>
      <c r="F36" s="229">
        <f t="shared" si="1"/>
        <v>0</v>
      </c>
    </row>
    <row r="37" spans="1:6" ht="38.25">
      <c r="A37" s="227" t="s">
        <v>134</v>
      </c>
      <c r="B37" s="252" t="s">
        <v>55</v>
      </c>
      <c r="C37" s="329" t="s">
        <v>443</v>
      </c>
      <c r="D37" s="312">
        <v>599</v>
      </c>
      <c r="E37" s="632"/>
      <c r="F37" s="229">
        <f t="shared" si="1"/>
        <v>0</v>
      </c>
    </row>
    <row r="38" spans="1:6" ht="38.25">
      <c r="A38" s="227" t="s">
        <v>84</v>
      </c>
      <c r="B38" s="246" t="s">
        <v>99</v>
      </c>
      <c r="C38" s="329" t="s">
        <v>443</v>
      </c>
      <c r="D38" s="312">
        <v>37.200000000000003</v>
      </c>
      <c r="E38" s="632"/>
      <c r="F38" s="229">
        <f t="shared" si="1"/>
        <v>0</v>
      </c>
    </row>
    <row r="39" spans="1:6" ht="63.75">
      <c r="A39" s="227" t="s">
        <v>83</v>
      </c>
      <c r="B39" s="238" t="s">
        <v>100</v>
      </c>
      <c r="C39" s="332" t="s">
        <v>415</v>
      </c>
      <c r="D39" s="312">
        <v>744</v>
      </c>
      <c r="E39" s="632"/>
      <c r="F39" s="229">
        <f t="shared" si="1"/>
        <v>0</v>
      </c>
    </row>
    <row r="40" spans="1:6" ht="38.25">
      <c r="A40" s="227" t="s">
        <v>82</v>
      </c>
      <c r="B40" s="281" t="s">
        <v>413</v>
      </c>
      <c r="C40" s="311" t="s">
        <v>9</v>
      </c>
      <c r="D40" s="312">
        <v>250</v>
      </c>
      <c r="E40" s="632"/>
      <c r="F40" s="229">
        <f t="shared" si="1"/>
        <v>0</v>
      </c>
    </row>
    <row r="41" spans="1:6" ht="38.25">
      <c r="A41" s="227" t="s">
        <v>85</v>
      </c>
      <c r="B41" s="242" t="s">
        <v>61</v>
      </c>
      <c r="C41" s="332" t="s">
        <v>443</v>
      </c>
      <c r="D41" s="312">
        <v>2</v>
      </c>
      <c r="E41" s="632"/>
      <c r="F41" s="229">
        <f t="shared" si="1"/>
        <v>0</v>
      </c>
    </row>
    <row r="42" spans="1:6" ht="26.25" thickBot="1">
      <c r="A42" s="270" t="s">
        <v>86</v>
      </c>
      <c r="B42" s="248" t="s">
        <v>71</v>
      </c>
      <c r="C42" s="315" t="s">
        <v>415</v>
      </c>
      <c r="D42" s="316">
        <v>10</v>
      </c>
      <c r="E42" s="634"/>
      <c r="F42" s="272">
        <f t="shared" si="1"/>
        <v>0</v>
      </c>
    </row>
    <row r="43" spans="1:6" ht="13.5" thickBot="1">
      <c r="A43" s="282" t="s">
        <v>36</v>
      </c>
      <c r="B43" s="333" t="s">
        <v>11</v>
      </c>
      <c r="C43" s="334"/>
      <c r="D43" s="335"/>
      <c r="E43" s="336"/>
      <c r="F43" s="159">
        <f>SUM(F20:F42)</f>
        <v>0</v>
      </c>
    </row>
    <row r="44" spans="1:6" ht="13.5" thickBot="1">
      <c r="A44" s="273"/>
      <c r="B44" s="337"/>
      <c r="C44" s="338"/>
      <c r="D44" s="339"/>
      <c r="E44" s="340"/>
      <c r="F44" s="181"/>
    </row>
    <row r="45" spans="1:6" ht="13.5" thickBot="1">
      <c r="A45" s="283"/>
      <c r="B45" s="284" t="s">
        <v>37</v>
      </c>
      <c r="C45" s="341"/>
      <c r="D45" s="342"/>
      <c r="E45" s="343"/>
      <c r="F45" s="285"/>
    </row>
    <row r="46" spans="1:6" ht="63.75">
      <c r="A46" s="276"/>
      <c r="B46" s="286" t="s">
        <v>20</v>
      </c>
      <c r="C46" s="344"/>
      <c r="D46" s="345"/>
      <c r="E46" s="346"/>
      <c r="F46" s="267"/>
    </row>
    <row r="47" spans="1:6" ht="76.5">
      <c r="A47" s="227" t="s">
        <v>88</v>
      </c>
      <c r="B47" s="252" t="s">
        <v>104</v>
      </c>
      <c r="C47" s="347" t="s">
        <v>9</v>
      </c>
      <c r="D47" s="348">
        <v>360</v>
      </c>
      <c r="E47" s="636"/>
      <c r="F47" s="229">
        <f t="shared" ref="F47:F49" si="2">D47*E47</f>
        <v>0</v>
      </c>
    </row>
    <row r="48" spans="1:6" ht="76.5">
      <c r="A48" s="227" t="s">
        <v>89</v>
      </c>
      <c r="B48" s="249" t="s">
        <v>414</v>
      </c>
      <c r="C48" s="347" t="s">
        <v>9</v>
      </c>
      <c r="D48" s="348">
        <v>22</v>
      </c>
      <c r="E48" s="636"/>
      <c r="F48" s="229">
        <f t="shared" si="2"/>
        <v>0</v>
      </c>
    </row>
    <row r="49" spans="1:6" ht="38.25">
      <c r="A49" s="228" t="s">
        <v>135</v>
      </c>
      <c r="B49" s="230" t="s">
        <v>432</v>
      </c>
      <c r="C49" s="311" t="s">
        <v>6</v>
      </c>
      <c r="D49" s="350">
        <v>3</v>
      </c>
      <c r="E49" s="637"/>
      <c r="F49" s="287">
        <f t="shared" si="2"/>
        <v>0</v>
      </c>
    </row>
    <row r="50" spans="1:6" ht="229.5">
      <c r="A50" s="227" t="s">
        <v>136</v>
      </c>
      <c r="B50" s="288" t="s">
        <v>113</v>
      </c>
      <c r="C50" s="347"/>
      <c r="D50" s="351"/>
      <c r="E50" s="349"/>
      <c r="F50" s="185"/>
    </row>
    <row r="51" spans="1:6">
      <c r="A51" s="227"/>
      <c r="B51" s="288" t="s">
        <v>26</v>
      </c>
      <c r="C51" s="347" t="s">
        <v>6</v>
      </c>
      <c r="D51" s="348">
        <v>10</v>
      </c>
      <c r="E51" s="636"/>
      <c r="F51" s="229">
        <f t="shared" ref="F51:F59" si="3">D51*E51</f>
        <v>0</v>
      </c>
    </row>
    <row r="52" spans="1:6">
      <c r="A52" s="227"/>
      <c r="B52" s="288" t="s">
        <v>105</v>
      </c>
      <c r="C52" s="347" t="s">
        <v>6</v>
      </c>
      <c r="D52" s="348">
        <v>1</v>
      </c>
      <c r="E52" s="636"/>
      <c r="F52" s="229">
        <f t="shared" si="3"/>
        <v>0</v>
      </c>
    </row>
    <row r="53" spans="1:6">
      <c r="A53" s="227"/>
      <c r="B53" s="288" t="s">
        <v>106</v>
      </c>
      <c r="C53" s="347" t="s">
        <v>6</v>
      </c>
      <c r="D53" s="348">
        <v>3</v>
      </c>
      <c r="E53" s="636"/>
      <c r="F53" s="229">
        <f t="shared" si="3"/>
        <v>0</v>
      </c>
    </row>
    <row r="54" spans="1:6">
      <c r="A54" s="227"/>
      <c r="B54" s="288" t="s">
        <v>108</v>
      </c>
      <c r="C54" s="347" t="s">
        <v>6</v>
      </c>
      <c r="D54" s="348">
        <v>3</v>
      </c>
      <c r="E54" s="636"/>
      <c r="F54" s="229">
        <f t="shared" si="3"/>
        <v>0</v>
      </c>
    </row>
    <row r="55" spans="1:6" ht="51">
      <c r="A55" s="227" t="s">
        <v>90</v>
      </c>
      <c r="B55" s="252" t="s">
        <v>87</v>
      </c>
      <c r="C55" s="311" t="s">
        <v>6</v>
      </c>
      <c r="D55" s="312">
        <v>1</v>
      </c>
      <c r="E55" s="632"/>
      <c r="F55" s="229">
        <f t="shared" si="3"/>
        <v>0</v>
      </c>
    </row>
    <row r="56" spans="1:6" ht="102">
      <c r="A56" s="227" t="s">
        <v>91</v>
      </c>
      <c r="B56" s="238" t="s">
        <v>120</v>
      </c>
      <c r="C56" s="311" t="s">
        <v>6</v>
      </c>
      <c r="D56" s="312">
        <v>12</v>
      </c>
      <c r="E56" s="633"/>
      <c r="F56" s="229">
        <f t="shared" si="3"/>
        <v>0</v>
      </c>
    </row>
    <row r="57" spans="1:6" ht="51">
      <c r="A57" s="227" t="s">
        <v>92</v>
      </c>
      <c r="B57" s="238" t="s">
        <v>62</v>
      </c>
      <c r="C57" s="311" t="s">
        <v>6</v>
      </c>
      <c r="D57" s="312">
        <v>12</v>
      </c>
      <c r="E57" s="633"/>
      <c r="F57" s="229">
        <f t="shared" si="3"/>
        <v>0</v>
      </c>
    </row>
    <row r="58" spans="1:6" ht="51">
      <c r="A58" s="227" t="s">
        <v>93</v>
      </c>
      <c r="B58" s="230" t="s">
        <v>102</v>
      </c>
      <c r="C58" s="311" t="s">
        <v>6</v>
      </c>
      <c r="D58" s="312">
        <v>12</v>
      </c>
      <c r="E58" s="633"/>
      <c r="F58" s="229">
        <f t="shared" si="3"/>
        <v>0</v>
      </c>
    </row>
    <row r="59" spans="1:6" ht="90" thickBot="1">
      <c r="A59" s="227" t="s">
        <v>433</v>
      </c>
      <c r="B59" s="271" t="s">
        <v>59</v>
      </c>
      <c r="C59" s="352" t="s">
        <v>9</v>
      </c>
      <c r="D59" s="316">
        <v>60</v>
      </c>
      <c r="E59" s="638"/>
      <c r="F59" s="289">
        <f t="shared" si="3"/>
        <v>0</v>
      </c>
    </row>
    <row r="60" spans="1:6" ht="13.5" thickBot="1">
      <c r="A60" s="290" t="s">
        <v>38</v>
      </c>
      <c r="B60" s="353" t="s">
        <v>22</v>
      </c>
      <c r="C60" s="354"/>
      <c r="D60" s="355"/>
      <c r="E60" s="356"/>
      <c r="F60" s="192">
        <f>SUM(F47:F59)</f>
        <v>0</v>
      </c>
    </row>
    <row r="61" spans="1:6" ht="13.5" thickBot="1">
      <c r="A61" s="273"/>
      <c r="B61" s="317"/>
      <c r="C61" s="318"/>
      <c r="D61" s="319"/>
      <c r="E61" s="320"/>
      <c r="F61" s="181"/>
    </row>
    <row r="62" spans="1:6">
      <c r="A62" s="291"/>
      <c r="B62" s="357" t="s">
        <v>39</v>
      </c>
      <c r="C62" s="358"/>
      <c r="D62" s="359"/>
      <c r="E62" s="360"/>
      <c r="F62" s="292"/>
    </row>
    <row r="63" spans="1:6" ht="76.5">
      <c r="A63" s="265"/>
      <c r="B63" s="278" t="s">
        <v>8</v>
      </c>
      <c r="C63" s="311"/>
      <c r="D63" s="328"/>
      <c r="E63" s="313"/>
      <c r="F63" s="229"/>
    </row>
    <row r="64" spans="1:6" ht="25.5">
      <c r="A64" s="227" t="s">
        <v>94</v>
      </c>
      <c r="B64" s="238" t="s">
        <v>41</v>
      </c>
      <c r="C64" s="311" t="s">
        <v>15</v>
      </c>
      <c r="D64" s="312">
        <v>10</v>
      </c>
      <c r="E64" s="639"/>
      <c r="F64" s="229">
        <f t="shared" ref="F64:F69" si="4">D64*E64</f>
        <v>0</v>
      </c>
    </row>
    <row r="65" spans="1:6" ht="25.5">
      <c r="A65" s="227" t="s">
        <v>95</v>
      </c>
      <c r="B65" s="238" t="s">
        <v>63</v>
      </c>
      <c r="C65" s="311" t="s">
        <v>28</v>
      </c>
      <c r="D65" s="312">
        <v>20</v>
      </c>
      <c r="E65" s="633"/>
      <c r="F65" s="229">
        <f t="shared" si="4"/>
        <v>0</v>
      </c>
    </row>
    <row r="66" spans="1:6" ht="25.5">
      <c r="A66" s="227" t="s">
        <v>96</v>
      </c>
      <c r="B66" s="253" t="s">
        <v>42</v>
      </c>
      <c r="C66" s="332" t="s">
        <v>9</v>
      </c>
      <c r="D66" s="361">
        <v>360</v>
      </c>
      <c r="E66" s="640"/>
      <c r="F66" s="229">
        <f t="shared" si="4"/>
        <v>0</v>
      </c>
    </row>
    <row r="67" spans="1:6" ht="25.5">
      <c r="A67" s="227" t="s">
        <v>137</v>
      </c>
      <c r="B67" s="252" t="s">
        <v>418</v>
      </c>
      <c r="C67" s="311" t="s">
        <v>415</v>
      </c>
      <c r="D67" s="312">
        <v>744</v>
      </c>
      <c r="E67" s="641"/>
      <c r="F67" s="229">
        <f t="shared" si="4"/>
        <v>0</v>
      </c>
    </row>
    <row r="68" spans="1:6" ht="25.5">
      <c r="A68" s="227" t="s">
        <v>97</v>
      </c>
      <c r="B68" s="252" t="s">
        <v>419</v>
      </c>
      <c r="C68" s="311" t="s">
        <v>415</v>
      </c>
      <c r="D68" s="312">
        <v>744</v>
      </c>
      <c r="E68" s="641"/>
      <c r="F68" s="229">
        <f t="shared" si="4"/>
        <v>0</v>
      </c>
    </row>
    <row r="69" spans="1:6" ht="38.25">
      <c r="A69" s="227" t="s">
        <v>98</v>
      </c>
      <c r="B69" s="253" t="s">
        <v>420</v>
      </c>
      <c r="C69" s="332" t="s">
        <v>9</v>
      </c>
      <c r="D69" s="361">
        <v>360</v>
      </c>
      <c r="E69" s="640"/>
      <c r="F69" s="229">
        <f t="shared" si="4"/>
        <v>0</v>
      </c>
    </row>
    <row r="70" spans="1:6" ht="38.25">
      <c r="A70" s="228" t="s">
        <v>138</v>
      </c>
      <c r="B70" s="253" t="s">
        <v>421</v>
      </c>
      <c r="C70" s="332" t="s">
        <v>9</v>
      </c>
      <c r="D70" s="361">
        <v>22</v>
      </c>
      <c r="E70" s="642"/>
      <c r="F70" s="229">
        <f>D70*E70</f>
        <v>0</v>
      </c>
    </row>
    <row r="71" spans="1:6" ht="38.25">
      <c r="A71" s="227" t="s">
        <v>138</v>
      </c>
      <c r="B71" s="230" t="s">
        <v>125</v>
      </c>
      <c r="C71" s="332" t="s">
        <v>6</v>
      </c>
      <c r="D71" s="361">
        <v>17</v>
      </c>
      <c r="E71" s="640"/>
      <c r="F71" s="229">
        <f t="shared" ref="F71" si="5">D71*E71</f>
        <v>0</v>
      </c>
    </row>
    <row r="72" spans="1:6" ht="51">
      <c r="A72" s="227" t="s">
        <v>139</v>
      </c>
      <c r="B72" s="230" t="s">
        <v>126</v>
      </c>
      <c r="C72" s="332" t="s">
        <v>9</v>
      </c>
      <c r="D72" s="312">
        <v>360</v>
      </c>
      <c r="E72" s="632"/>
      <c r="F72" s="229">
        <f t="shared" ref="F72:F74" si="6">D72*E72</f>
        <v>0</v>
      </c>
    </row>
    <row r="73" spans="1:6" ht="114.75">
      <c r="A73" s="227" t="s">
        <v>140</v>
      </c>
      <c r="B73" s="293" t="s">
        <v>50</v>
      </c>
      <c r="C73" s="311" t="s">
        <v>9</v>
      </c>
      <c r="D73" s="312">
        <v>382</v>
      </c>
      <c r="E73" s="632"/>
      <c r="F73" s="229">
        <f t="shared" si="6"/>
        <v>0</v>
      </c>
    </row>
    <row r="74" spans="1:6" ht="51.75" thickBot="1">
      <c r="A74" s="232" t="s">
        <v>141</v>
      </c>
      <c r="B74" s="294" t="s">
        <v>422</v>
      </c>
      <c r="C74" s="352" t="s">
        <v>7</v>
      </c>
      <c r="D74" s="316">
        <v>1</v>
      </c>
      <c r="E74" s="634"/>
      <c r="F74" s="289">
        <f t="shared" si="6"/>
        <v>0</v>
      </c>
    </row>
    <row r="75" spans="1:6" ht="13.5" thickBot="1">
      <c r="A75" s="295" t="s">
        <v>40</v>
      </c>
      <c r="B75" s="363" t="s">
        <v>10</v>
      </c>
      <c r="C75" s="364"/>
      <c r="D75" s="365"/>
      <c r="E75" s="366"/>
      <c r="F75" s="196">
        <f>SUM(F64:F74)</f>
        <v>0</v>
      </c>
    </row>
    <row r="76" spans="1:6" ht="13.5" thickBot="1">
      <c r="D76" s="368"/>
    </row>
    <row r="77" spans="1:6" ht="13.5" thickBot="1">
      <c r="A77" s="297" t="s">
        <v>110</v>
      </c>
      <c r="B77" s="369" t="s">
        <v>162</v>
      </c>
      <c r="C77" s="370"/>
      <c r="D77" s="371"/>
      <c r="E77" s="372"/>
      <c r="F77" s="217">
        <f>F14+F43+F60+F75</f>
        <v>0</v>
      </c>
    </row>
    <row r="78" spans="1:6">
      <c r="D78" s="368"/>
    </row>
    <row r="79" spans="1:6">
      <c r="D79" s="368"/>
    </row>
    <row r="80" spans="1:6">
      <c r="D80" s="368"/>
    </row>
    <row r="81" spans="4:4">
      <c r="D81" s="368"/>
    </row>
    <row r="82" spans="4:4">
      <c r="D82" s="368"/>
    </row>
  </sheetData>
  <sheetProtection algorithmName="SHA-512" hashValue="PkcTmoaqT2qyYQLu75DCpgipg6hgPOiHnyl6Lx+BTq/9ek0mRRxQwdQZz9Y1Guo0ZxOOqu2prVTSdTN6vvEJcw==" saltValue="7kgfDDh+P+mYS1Rgb+EFrw=="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15"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7"/>
  <sheetViews>
    <sheetView view="pageBreakPreview" topLeftCell="A54" zoomScaleNormal="100" zoomScaleSheetLayoutView="100" workbookViewId="0">
      <selection activeCell="E49" sqref="E49:E57"/>
    </sheetView>
  </sheetViews>
  <sheetFormatPr defaultRowHeight="14.25"/>
  <cols>
    <col min="1" max="1" width="5.7109375" style="106" customWidth="1"/>
    <col min="2" max="2" width="42.140625" style="459" customWidth="1"/>
    <col min="3" max="3" width="6.5703125" style="388" bestFit="1" customWidth="1"/>
    <col min="4" max="4" width="8.42578125" style="389" bestFit="1" customWidth="1"/>
    <col min="5" max="5" width="13.7109375" style="390" customWidth="1"/>
    <col min="6" max="6" width="12.28515625" style="107" customWidth="1"/>
    <col min="7" max="7" width="9.140625" style="233"/>
    <col min="8" max="16384" width="9.140625" style="234"/>
  </cols>
  <sheetData>
    <row r="1" spans="1:7">
      <c r="A1" s="98" t="s">
        <v>143</v>
      </c>
      <c r="B1" s="298" t="s">
        <v>118</v>
      </c>
    </row>
    <row r="2" spans="1:7" ht="15" thickBot="1">
      <c r="A2" s="98"/>
      <c r="B2" s="298"/>
    </row>
    <row r="3" spans="1:7" ht="26.25" thickBot="1">
      <c r="A3" s="4" t="s">
        <v>0</v>
      </c>
      <c r="B3" s="391" t="s">
        <v>1</v>
      </c>
      <c r="C3" s="391" t="s">
        <v>2</v>
      </c>
      <c r="D3" s="392" t="s">
        <v>3</v>
      </c>
      <c r="E3" s="393" t="s">
        <v>4</v>
      </c>
      <c r="F3" s="108" t="s">
        <v>5</v>
      </c>
    </row>
    <row r="4" spans="1:7" s="236" customFormat="1" ht="15" thickBot="1">
      <c r="A4" s="97"/>
      <c r="B4" s="394"/>
      <c r="C4" s="394"/>
      <c r="D4" s="395"/>
      <c r="E4" s="396"/>
      <c r="F4" s="109"/>
      <c r="G4" s="235"/>
    </row>
    <row r="5" spans="1:7" ht="15" thickBot="1">
      <c r="A5" s="99"/>
      <c r="B5" s="397" t="s">
        <v>29</v>
      </c>
      <c r="C5" s="398"/>
      <c r="D5" s="399"/>
      <c r="E5" s="400"/>
      <c r="F5" s="385"/>
    </row>
    <row r="6" spans="1:7" ht="25.5">
      <c r="A6" s="100" t="s">
        <v>65</v>
      </c>
      <c r="B6" s="237" t="s">
        <v>46</v>
      </c>
      <c r="C6" s="401" t="s">
        <v>9</v>
      </c>
      <c r="D6" s="402">
        <v>12</v>
      </c>
      <c r="E6" s="643"/>
      <c r="F6" s="110">
        <f>D6*E6</f>
        <v>0</v>
      </c>
    </row>
    <row r="7" spans="1:7" ht="38.25">
      <c r="A7" s="101" t="s">
        <v>70</v>
      </c>
      <c r="B7" s="238" t="s">
        <v>60</v>
      </c>
      <c r="C7" s="311" t="s">
        <v>6</v>
      </c>
      <c r="D7" s="314">
        <v>1</v>
      </c>
      <c r="E7" s="633"/>
      <c r="F7" s="112">
        <f>D7*E7</f>
        <v>0</v>
      </c>
    </row>
    <row r="8" spans="1:7" ht="25.5">
      <c r="A8" s="100" t="s">
        <v>69</v>
      </c>
      <c r="B8" s="239" t="s">
        <v>24</v>
      </c>
      <c r="C8" s="401" t="s">
        <v>6</v>
      </c>
      <c r="D8" s="402">
        <v>2</v>
      </c>
      <c r="E8" s="643"/>
      <c r="F8" s="111">
        <f>D8*E8</f>
        <v>0</v>
      </c>
    </row>
    <row r="9" spans="1:7" ht="38.25">
      <c r="A9" s="101" t="s">
        <v>68</v>
      </c>
      <c r="B9" s="240" t="s">
        <v>47</v>
      </c>
      <c r="C9" s="401" t="s">
        <v>9</v>
      </c>
      <c r="D9" s="402">
        <v>10</v>
      </c>
      <c r="E9" s="643"/>
      <c r="F9" s="111">
        <f>D9*E9</f>
        <v>0</v>
      </c>
    </row>
    <row r="10" spans="1:7" ht="39" thickBot="1">
      <c r="A10" s="100" t="s">
        <v>67</v>
      </c>
      <c r="B10" s="241" t="s">
        <v>52</v>
      </c>
      <c r="C10" s="404" t="s">
        <v>49</v>
      </c>
      <c r="D10" s="405">
        <v>42.5</v>
      </c>
      <c r="E10" s="644"/>
      <c r="F10" s="125">
        <f>D10*E10</f>
        <v>0</v>
      </c>
    </row>
    <row r="11" spans="1:7" ht="15" thickBot="1">
      <c r="A11" s="386" t="s">
        <v>34</v>
      </c>
      <c r="B11" s="406" t="s">
        <v>12</v>
      </c>
      <c r="C11" s="407"/>
      <c r="D11" s="408"/>
      <c r="E11" s="409"/>
      <c r="F11" s="387">
        <f>SUM(F6:F10)</f>
        <v>0</v>
      </c>
    </row>
    <row r="12" spans="1:7" ht="15" thickBot="1">
      <c r="A12" s="102"/>
      <c r="B12" s="410"/>
      <c r="C12" s="411"/>
      <c r="D12" s="412"/>
      <c r="E12" s="413"/>
      <c r="F12" s="115"/>
    </row>
    <row r="13" spans="1:7" ht="15" thickBot="1">
      <c r="A13" s="103"/>
      <c r="B13" s="414" t="s">
        <v>35</v>
      </c>
      <c r="C13" s="415"/>
      <c r="D13" s="416"/>
      <c r="E13" s="417"/>
      <c r="F13" s="116"/>
    </row>
    <row r="14" spans="1:7" ht="63.75">
      <c r="A14" s="104"/>
      <c r="B14" s="1" t="s">
        <v>51</v>
      </c>
      <c r="C14" s="418"/>
      <c r="D14" s="419"/>
      <c r="E14" s="420"/>
      <c r="F14" s="113"/>
    </row>
    <row r="15" spans="1:7" ht="51">
      <c r="A15" s="104"/>
      <c r="B15" s="2" t="s">
        <v>21</v>
      </c>
      <c r="C15" s="401"/>
      <c r="D15" s="402"/>
      <c r="E15" s="403"/>
      <c r="F15" s="112"/>
    </row>
    <row r="16" spans="1:7" ht="63.75">
      <c r="A16" s="100"/>
      <c r="B16" s="2" t="s">
        <v>109</v>
      </c>
      <c r="C16" s="401"/>
      <c r="D16" s="402"/>
      <c r="E16" s="403"/>
      <c r="F16" s="112"/>
    </row>
    <row r="17" spans="1:6" ht="38.25">
      <c r="A17" s="101" t="s">
        <v>72</v>
      </c>
      <c r="B17" s="242" t="s">
        <v>123</v>
      </c>
      <c r="C17" s="421" t="s">
        <v>48</v>
      </c>
      <c r="D17" s="402">
        <v>21.25</v>
      </c>
      <c r="E17" s="643"/>
      <c r="F17" s="112">
        <f>D17*E17</f>
        <v>0</v>
      </c>
    </row>
    <row r="18" spans="1:6" ht="51">
      <c r="A18" s="101" t="s">
        <v>73</v>
      </c>
      <c r="B18" s="243" t="s">
        <v>58</v>
      </c>
      <c r="C18" s="421"/>
      <c r="D18" s="422"/>
      <c r="E18" s="423"/>
      <c r="F18" s="119"/>
    </row>
    <row r="19" spans="1:6">
      <c r="A19" s="101"/>
      <c r="B19" s="244" t="s">
        <v>57</v>
      </c>
      <c r="C19" s="421" t="s">
        <v>48</v>
      </c>
      <c r="D19" s="422">
        <v>14.5</v>
      </c>
      <c r="E19" s="645"/>
      <c r="F19" s="112">
        <f>D19*E19</f>
        <v>0</v>
      </c>
    </row>
    <row r="20" spans="1:6" ht="38.25">
      <c r="A20" s="101" t="s">
        <v>74</v>
      </c>
      <c r="B20" s="245" t="s">
        <v>25</v>
      </c>
      <c r="C20" s="424" t="s">
        <v>49</v>
      </c>
      <c r="D20" s="402">
        <v>36</v>
      </c>
      <c r="E20" s="643"/>
      <c r="F20" s="112">
        <f>D20*E20</f>
        <v>0</v>
      </c>
    </row>
    <row r="21" spans="1:6" ht="76.5">
      <c r="A21" s="101" t="s">
        <v>75</v>
      </c>
      <c r="B21" s="237" t="s">
        <v>54</v>
      </c>
      <c r="C21" s="421" t="s">
        <v>6</v>
      </c>
      <c r="D21" s="402">
        <v>1</v>
      </c>
      <c r="E21" s="646"/>
      <c r="F21" s="112">
        <f>D21*E21</f>
        <v>0</v>
      </c>
    </row>
    <row r="22" spans="1:6" ht="38.25">
      <c r="A22" s="101" t="s">
        <v>129</v>
      </c>
      <c r="B22" s="237" t="s">
        <v>44</v>
      </c>
      <c r="C22" s="424" t="s">
        <v>49</v>
      </c>
      <c r="D22" s="402">
        <v>14</v>
      </c>
      <c r="E22" s="643"/>
      <c r="F22" s="112">
        <f>D22*E22</f>
        <v>0</v>
      </c>
    </row>
    <row r="23" spans="1:6" ht="51">
      <c r="A23" s="101" t="s">
        <v>130</v>
      </c>
      <c r="B23" s="242" t="s">
        <v>103</v>
      </c>
      <c r="C23" s="421" t="s">
        <v>48</v>
      </c>
      <c r="D23" s="402">
        <v>1.6</v>
      </c>
      <c r="E23" s="643"/>
      <c r="F23" s="112">
        <f t="shared" ref="F23:F28" si="0">D23*E23</f>
        <v>0</v>
      </c>
    </row>
    <row r="24" spans="1:6" ht="63.75">
      <c r="A24" s="101" t="s">
        <v>76</v>
      </c>
      <c r="B24" s="242" t="s">
        <v>411</v>
      </c>
      <c r="C24" s="421" t="s">
        <v>48</v>
      </c>
      <c r="D24" s="402">
        <v>4.2</v>
      </c>
      <c r="E24" s="643"/>
      <c r="F24" s="112">
        <f t="shared" si="0"/>
        <v>0</v>
      </c>
    </row>
    <row r="25" spans="1:6" ht="102">
      <c r="A25" s="101" t="s">
        <v>77</v>
      </c>
      <c r="B25" s="237" t="s">
        <v>101</v>
      </c>
      <c r="C25" s="421" t="s">
        <v>48</v>
      </c>
      <c r="D25" s="402">
        <v>4.0999999999999996</v>
      </c>
      <c r="E25" s="643"/>
      <c r="F25" s="112">
        <f t="shared" si="0"/>
        <v>0</v>
      </c>
    </row>
    <row r="26" spans="1:6" ht="51">
      <c r="A26" s="101" t="s">
        <v>78</v>
      </c>
      <c r="B26" s="247" t="s">
        <v>423</v>
      </c>
      <c r="C26" s="421" t="s">
        <v>48</v>
      </c>
      <c r="D26" s="402">
        <v>12.75</v>
      </c>
      <c r="E26" s="643"/>
      <c r="F26" s="112">
        <f t="shared" si="0"/>
        <v>0</v>
      </c>
    </row>
    <row r="27" spans="1:6" ht="38.25">
      <c r="A27" s="101" t="s">
        <v>79</v>
      </c>
      <c r="B27" s="247" t="s">
        <v>424</v>
      </c>
      <c r="C27" s="421" t="s">
        <v>48</v>
      </c>
      <c r="D27" s="402">
        <v>8.5</v>
      </c>
      <c r="E27" s="643"/>
      <c r="F27" s="112">
        <f t="shared" si="0"/>
        <v>0</v>
      </c>
    </row>
    <row r="28" spans="1:6" ht="38.25">
      <c r="A28" s="101" t="s">
        <v>80</v>
      </c>
      <c r="B28" s="245" t="s">
        <v>45</v>
      </c>
      <c r="C28" s="401" t="s">
        <v>9</v>
      </c>
      <c r="D28" s="402">
        <v>12</v>
      </c>
      <c r="E28" s="643"/>
      <c r="F28" s="112">
        <f t="shared" si="0"/>
        <v>0</v>
      </c>
    </row>
    <row r="29" spans="1:6" ht="38.25">
      <c r="A29" s="101" t="s">
        <v>81</v>
      </c>
      <c r="B29" s="245" t="s">
        <v>55</v>
      </c>
      <c r="C29" s="421" t="s">
        <v>48</v>
      </c>
      <c r="D29" s="402">
        <v>31.65</v>
      </c>
      <c r="E29" s="643"/>
      <c r="F29" s="112">
        <f>D29*E29</f>
        <v>0</v>
      </c>
    </row>
    <row r="30" spans="1:6" ht="38.25">
      <c r="A30" s="101" t="s">
        <v>131</v>
      </c>
      <c r="B30" s="246" t="s">
        <v>99</v>
      </c>
      <c r="C30" s="421" t="s">
        <v>48</v>
      </c>
      <c r="D30" s="402">
        <v>0.7</v>
      </c>
      <c r="E30" s="643"/>
      <c r="F30" s="112">
        <f>D30*E30</f>
        <v>0</v>
      </c>
    </row>
    <row r="31" spans="1:6" ht="63.75">
      <c r="A31" s="101" t="s">
        <v>132</v>
      </c>
      <c r="B31" s="237" t="s">
        <v>100</v>
      </c>
      <c r="C31" s="424" t="s">
        <v>49</v>
      </c>
      <c r="D31" s="402">
        <v>14</v>
      </c>
      <c r="E31" s="643"/>
      <c r="F31" s="112">
        <f>D31*E31</f>
        <v>0</v>
      </c>
    </row>
    <row r="32" spans="1:6" ht="26.25" thickBot="1">
      <c r="A32" s="124" t="s">
        <v>133</v>
      </c>
      <c r="B32" s="384" t="s">
        <v>121</v>
      </c>
      <c r="C32" s="425" t="s">
        <v>9</v>
      </c>
      <c r="D32" s="405">
        <v>14</v>
      </c>
      <c r="E32" s="644"/>
      <c r="F32" s="125">
        <f>D32*E32</f>
        <v>0</v>
      </c>
    </row>
    <row r="33" spans="1:6" ht="15" thickBot="1">
      <c r="A33" s="130" t="s">
        <v>36</v>
      </c>
      <c r="B33" s="426" t="s">
        <v>11</v>
      </c>
      <c r="C33" s="427"/>
      <c r="D33" s="428"/>
      <c r="E33" s="429"/>
      <c r="F33" s="131">
        <f>SUM(F17:F32)</f>
        <v>0</v>
      </c>
    </row>
    <row r="34" spans="1:6" ht="15" thickBot="1">
      <c r="A34" s="102"/>
      <c r="B34" s="430"/>
      <c r="C34" s="431"/>
      <c r="D34" s="432"/>
      <c r="E34" s="433"/>
      <c r="F34" s="114"/>
    </row>
    <row r="35" spans="1:6" ht="15" thickBot="1">
      <c r="A35" s="105"/>
      <c r="B35" s="3" t="s">
        <v>37</v>
      </c>
      <c r="C35" s="434"/>
      <c r="D35" s="435"/>
      <c r="E35" s="436"/>
      <c r="F35" s="117"/>
    </row>
    <row r="36" spans="1:6" ht="76.5">
      <c r="A36" s="104"/>
      <c r="B36" s="120" t="s">
        <v>20</v>
      </c>
      <c r="C36" s="437"/>
      <c r="D36" s="438"/>
      <c r="E36" s="439"/>
      <c r="F36" s="110"/>
    </row>
    <row r="37" spans="1:6" ht="76.5">
      <c r="A37" s="101" t="s">
        <v>88</v>
      </c>
      <c r="B37" s="245" t="s">
        <v>111</v>
      </c>
      <c r="C37" s="440" t="s">
        <v>9</v>
      </c>
      <c r="D37" s="441">
        <v>12</v>
      </c>
      <c r="E37" s="647"/>
      <c r="F37" s="112">
        <f>D37*E37</f>
        <v>0</v>
      </c>
    </row>
    <row r="38" spans="1:6" ht="216.75">
      <c r="A38" s="101" t="s">
        <v>89</v>
      </c>
      <c r="B38" s="250" t="s">
        <v>114</v>
      </c>
      <c r="C38" s="440"/>
      <c r="D38" s="443"/>
      <c r="E38" s="442"/>
      <c r="F38" s="123"/>
    </row>
    <row r="39" spans="1:6">
      <c r="A39" s="101"/>
      <c r="B39" s="250" t="s">
        <v>26</v>
      </c>
      <c r="C39" s="440" t="s">
        <v>6</v>
      </c>
      <c r="D39" s="441">
        <v>1</v>
      </c>
      <c r="E39" s="647"/>
      <c r="F39" s="112">
        <f>D39*E39</f>
        <v>0</v>
      </c>
    </row>
    <row r="40" spans="1:6" ht="51">
      <c r="A40" s="101" t="s">
        <v>135</v>
      </c>
      <c r="B40" s="245" t="s">
        <v>112</v>
      </c>
      <c r="C40" s="401" t="s">
        <v>6</v>
      </c>
      <c r="D40" s="402">
        <v>1</v>
      </c>
      <c r="E40" s="643"/>
      <c r="F40" s="112">
        <f t="shared" ref="F40:F44" si="1">D40*E40</f>
        <v>0</v>
      </c>
    </row>
    <row r="41" spans="1:6" ht="102">
      <c r="A41" s="101" t="s">
        <v>136</v>
      </c>
      <c r="B41" s="237" t="s">
        <v>120</v>
      </c>
      <c r="C41" s="401" t="s">
        <v>6</v>
      </c>
      <c r="D41" s="402">
        <v>2</v>
      </c>
      <c r="E41" s="646"/>
      <c r="F41" s="112">
        <f t="shared" si="1"/>
        <v>0</v>
      </c>
    </row>
    <row r="42" spans="1:6" ht="51">
      <c r="A42" s="101" t="s">
        <v>90</v>
      </c>
      <c r="B42" s="237" t="s">
        <v>62</v>
      </c>
      <c r="C42" s="401" t="s">
        <v>6</v>
      </c>
      <c r="D42" s="402">
        <v>2</v>
      </c>
      <c r="E42" s="646"/>
      <c r="F42" s="112">
        <f t="shared" si="1"/>
        <v>0</v>
      </c>
    </row>
    <row r="43" spans="1:6" ht="51">
      <c r="A43" s="101" t="s">
        <v>91</v>
      </c>
      <c r="B43" s="230" t="s">
        <v>102</v>
      </c>
      <c r="C43" s="401" t="s">
        <v>6</v>
      </c>
      <c r="D43" s="402">
        <v>2</v>
      </c>
      <c r="E43" s="633"/>
      <c r="F43" s="112">
        <f t="shared" si="1"/>
        <v>0</v>
      </c>
    </row>
    <row r="44" spans="1:6" ht="102.75" thickBot="1">
      <c r="A44" s="124" t="s">
        <v>92</v>
      </c>
      <c r="B44" s="241" t="s">
        <v>59</v>
      </c>
      <c r="C44" s="425" t="s">
        <v>9</v>
      </c>
      <c r="D44" s="405">
        <v>10</v>
      </c>
      <c r="E44" s="648"/>
      <c r="F44" s="125">
        <f t="shared" si="1"/>
        <v>0</v>
      </c>
    </row>
    <row r="45" spans="1:6" ht="15" thickBot="1">
      <c r="A45" s="121" t="s">
        <v>38</v>
      </c>
      <c r="B45" s="444" t="s">
        <v>22</v>
      </c>
      <c r="C45" s="445"/>
      <c r="D45" s="446"/>
      <c r="E45" s="447"/>
      <c r="F45" s="122">
        <f>SUM(F37:F44)</f>
        <v>0</v>
      </c>
    </row>
    <row r="46" spans="1:6" ht="15" thickBot="1">
      <c r="A46" s="102"/>
      <c r="B46" s="410"/>
      <c r="C46" s="411"/>
      <c r="D46" s="448"/>
      <c r="E46" s="413"/>
      <c r="F46" s="114"/>
    </row>
    <row r="47" spans="1:6" ht="15" thickBot="1">
      <c r="A47" s="103"/>
      <c r="B47" s="449" t="s">
        <v>39</v>
      </c>
      <c r="C47" s="450"/>
      <c r="D47" s="451"/>
      <c r="E47" s="452"/>
      <c r="F47" s="118"/>
    </row>
    <row r="48" spans="1:6" ht="76.5">
      <c r="A48" s="100"/>
      <c r="B48" s="1" t="s">
        <v>8</v>
      </c>
      <c r="C48" s="418"/>
      <c r="D48" s="453"/>
      <c r="E48" s="420"/>
      <c r="F48" s="113"/>
    </row>
    <row r="49" spans="1:6" ht="25.5">
      <c r="A49" s="101" t="s">
        <v>94</v>
      </c>
      <c r="B49" s="237" t="s">
        <v>41</v>
      </c>
      <c r="C49" s="401" t="s">
        <v>15</v>
      </c>
      <c r="D49" s="402">
        <v>1</v>
      </c>
      <c r="E49" s="649"/>
      <c r="F49" s="112">
        <f t="shared" ref="F49:F54" si="2">D49*E49</f>
        <v>0</v>
      </c>
    </row>
    <row r="50" spans="1:6" ht="25.5">
      <c r="A50" s="101" t="s">
        <v>95</v>
      </c>
      <c r="B50" s="237" t="s">
        <v>63</v>
      </c>
      <c r="C50" s="401" t="s">
        <v>28</v>
      </c>
      <c r="D50" s="402">
        <v>1</v>
      </c>
      <c r="E50" s="646"/>
      <c r="F50" s="112">
        <f t="shared" si="2"/>
        <v>0</v>
      </c>
    </row>
    <row r="51" spans="1:6" ht="25.5">
      <c r="A51" s="101" t="s">
        <v>96</v>
      </c>
      <c r="B51" s="251" t="s">
        <v>42</v>
      </c>
      <c r="C51" s="424" t="s">
        <v>9</v>
      </c>
      <c r="D51" s="454">
        <v>12</v>
      </c>
      <c r="E51" s="650"/>
      <c r="F51" s="112">
        <f t="shared" si="2"/>
        <v>0</v>
      </c>
    </row>
    <row r="52" spans="1:6" ht="25.5">
      <c r="A52" s="101" t="s">
        <v>137</v>
      </c>
      <c r="B52" s="252" t="s">
        <v>416</v>
      </c>
      <c r="C52" s="311" t="s">
        <v>415</v>
      </c>
      <c r="D52" s="312">
        <v>42.5</v>
      </c>
      <c r="E52" s="651"/>
      <c r="F52" s="112">
        <f t="shared" si="2"/>
        <v>0</v>
      </c>
    </row>
    <row r="53" spans="1:6" ht="25.5">
      <c r="A53" s="101" t="s">
        <v>97</v>
      </c>
      <c r="B53" s="252" t="s">
        <v>417</v>
      </c>
      <c r="C53" s="311" t="s">
        <v>415</v>
      </c>
      <c r="D53" s="312">
        <v>42.5</v>
      </c>
      <c r="E53" s="651"/>
      <c r="F53" s="112">
        <f t="shared" si="2"/>
        <v>0</v>
      </c>
    </row>
    <row r="54" spans="1:6" ht="51">
      <c r="A54" s="101" t="s">
        <v>98</v>
      </c>
      <c r="B54" s="251" t="s">
        <v>425</v>
      </c>
      <c r="C54" s="424" t="s">
        <v>9</v>
      </c>
      <c r="D54" s="454">
        <v>12</v>
      </c>
      <c r="E54" s="650"/>
      <c r="F54" s="112">
        <f t="shared" si="2"/>
        <v>0</v>
      </c>
    </row>
    <row r="55" spans="1:6" ht="38.25">
      <c r="A55" s="101" t="s">
        <v>138</v>
      </c>
      <c r="B55" s="254" t="s">
        <v>125</v>
      </c>
      <c r="C55" s="424" t="s">
        <v>6</v>
      </c>
      <c r="D55" s="454">
        <v>1</v>
      </c>
      <c r="E55" s="650"/>
      <c r="F55" s="112">
        <f t="shared" ref="F55" si="3">D55*E55</f>
        <v>0</v>
      </c>
    </row>
    <row r="56" spans="1:6" ht="51">
      <c r="A56" s="101" t="s">
        <v>139</v>
      </c>
      <c r="B56" s="254" t="s">
        <v>126</v>
      </c>
      <c r="C56" s="424" t="s">
        <v>9</v>
      </c>
      <c r="D56" s="402">
        <v>12</v>
      </c>
      <c r="E56" s="643"/>
      <c r="F56" s="112">
        <f t="shared" ref="F56:F57" si="4">D56*E56</f>
        <v>0</v>
      </c>
    </row>
    <row r="57" spans="1:6" ht="114.75">
      <c r="A57" s="101" t="s">
        <v>140</v>
      </c>
      <c r="B57" s="255" t="s">
        <v>50</v>
      </c>
      <c r="C57" s="401" t="s">
        <v>9</v>
      </c>
      <c r="D57" s="402">
        <v>12</v>
      </c>
      <c r="E57" s="643"/>
      <c r="F57" s="112">
        <f t="shared" si="4"/>
        <v>0</v>
      </c>
    </row>
    <row r="58" spans="1:6" ht="15" thickBot="1">
      <c r="A58" s="126" t="s">
        <v>40</v>
      </c>
      <c r="B58" s="455" t="s">
        <v>10</v>
      </c>
      <c r="C58" s="456"/>
      <c r="D58" s="457"/>
      <c r="E58" s="458"/>
      <c r="F58" s="127">
        <f>SUM(F49:F57)</f>
        <v>0</v>
      </c>
    </row>
    <row r="59" spans="1:6" ht="15" thickBot="1">
      <c r="D59" s="460"/>
    </row>
    <row r="60" spans="1:6" ht="15" thickBot="1">
      <c r="A60" s="128" t="s">
        <v>143</v>
      </c>
      <c r="B60" s="461" t="s">
        <v>164</v>
      </c>
      <c r="C60" s="462"/>
      <c r="D60" s="463"/>
      <c r="E60" s="464"/>
      <c r="F60" s="129">
        <f>F11+F33+F45+F58</f>
        <v>0</v>
      </c>
    </row>
    <row r="61" spans="1:6">
      <c r="D61" s="460"/>
    </row>
    <row r="62" spans="1:6">
      <c r="D62" s="460"/>
    </row>
    <row r="63" spans="1:6">
      <c r="D63" s="460"/>
    </row>
    <row r="64" spans="1:6">
      <c r="D64" s="460"/>
    </row>
    <row r="65" spans="4:4">
      <c r="D65" s="460"/>
    </row>
    <row r="66" spans="4:4">
      <c r="D66" s="460"/>
    </row>
    <row r="67" spans="4:4">
      <c r="D67" s="460"/>
    </row>
    <row r="68" spans="4:4">
      <c r="D68" s="460"/>
    </row>
    <row r="69" spans="4:4">
      <c r="D69" s="460"/>
    </row>
    <row r="70" spans="4:4">
      <c r="D70" s="460"/>
    </row>
    <row r="71" spans="4:4">
      <c r="D71" s="460"/>
    </row>
    <row r="72" spans="4:4">
      <c r="D72" s="460"/>
    </row>
    <row r="73" spans="4:4">
      <c r="D73" s="460"/>
    </row>
    <row r="74" spans="4:4">
      <c r="D74" s="460"/>
    </row>
    <row r="75" spans="4:4">
      <c r="D75" s="460"/>
    </row>
    <row r="76" spans="4:4">
      <c r="D76" s="460"/>
    </row>
    <row r="77" spans="4:4">
      <c r="D77" s="460"/>
    </row>
    <row r="78" spans="4:4">
      <c r="D78" s="460"/>
    </row>
    <row r="79" spans="4:4">
      <c r="D79" s="460"/>
    </row>
    <row r="80" spans="4:4">
      <c r="D80" s="460"/>
    </row>
    <row r="81" spans="4:4">
      <c r="D81" s="460"/>
    </row>
    <row r="82" spans="4:4">
      <c r="D82" s="460"/>
    </row>
    <row r="83" spans="4:4">
      <c r="D83" s="460"/>
    </row>
    <row r="84" spans="4:4">
      <c r="D84" s="460"/>
    </row>
    <row r="85" spans="4:4">
      <c r="D85" s="460"/>
    </row>
    <row r="86" spans="4:4">
      <c r="D86" s="460"/>
    </row>
    <row r="87" spans="4:4">
      <c r="D87" s="460"/>
    </row>
  </sheetData>
  <sheetProtection algorithmName="SHA-512" hashValue="FZenk5T82PjNMhpvzYNiMhbkrV4kg/4Ik/6c3As8l/Hvit2wz9iZIiYvsA3kGz2zQnC16xhtcDB+5XXHhmwP4w==" saltValue="i247fm71BTl4csna5yk/Sw=="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5750-250A-4607-8B68-23FEF22E177D}">
  <dimension ref="A1:G83"/>
  <sheetViews>
    <sheetView view="pageBreakPreview" topLeftCell="A43" zoomScaleNormal="100" zoomScaleSheetLayoutView="100" workbookViewId="0">
      <selection activeCell="E47" sqref="E47:E53"/>
    </sheetView>
  </sheetViews>
  <sheetFormatPr defaultRowHeight="14.25"/>
  <cols>
    <col min="1" max="1" width="5.7109375" style="145" customWidth="1"/>
    <col min="2" max="2" width="42.140625" style="527" customWidth="1"/>
    <col min="3" max="3" width="6.5703125" style="479" bestFit="1" customWidth="1"/>
    <col min="4" max="4" width="8.42578125" style="480" bestFit="1" customWidth="1"/>
    <col min="5" max="5" width="13.140625" style="481" customWidth="1"/>
    <col min="6" max="6" width="12.7109375" style="146" customWidth="1"/>
    <col min="7" max="7" width="9.140625" style="465"/>
    <col min="8" max="16384" width="9.140625" style="474"/>
  </cols>
  <sheetData>
    <row r="1" spans="1:6" s="465" customFormat="1" ht="12.75">
      <c r="A1" s="137" t="s">
        <v>143</v>
      </c>
      <c r="B1" s="478" t="s">
        <v>119</v>
      </c>
      <c r="C1" s="479"/>
      <c r="D1" s="480"/>
      <c r="E1" s="481"/>
      <c r="F1" s="146"/>
    </row>
    <row r="2" spans="1:6" s="465" customFormat="1" ht="13.5" thickBot="1">
      <c r="A2" s="137"/>
      <c r="B2" s="478"/>
      <c r="C2" s="479"/>
      <c r="D2" s="480"/>
      <c r="E2" s="481"/>
      <c r="F2" s="146"/>
    </row>
    <row r="3" spans="1:6" s="465" customFormat="1" ht="26.25" thickBot="1">
      <c r="A3" s="132" t="s">
        <v>0</v>
      </c>
      <c r="B3" s="482" t="s">
        <v>1</v>
      </c>
      <c r="C3" s="482" t="s">
        <v>2</v>
      </c>
      <c r="D3" s="483" t="s">
        <v>3</v>
      </c>
      <c r="E3" s="393" t="s">
        <v>4</v>
      </c>
      <c r="F3" s="147" t="s">
        <v>5</v>
      </c>
    </row>
    <row r="4" spans="1:6" s="466" customFormat="1" ht="13.5" thickBot="1">
      <c r="A4" s="136"/>
      <c r="B4" s="484"/>
      <c r="C4" s="484"/>
      <c r="D4" s="485"/>
      <c r="E4" s="396"/>
      <c r="F4" s="148"/>
    </row>
    <row r="5" spans="1:6" s="465" customFormat="1" ht="13.5" thickBot="1">
      <c r="A5" s="138"/>
      <c r="B5" s="486" t="s">
        <v>29</v>
      </c>
      <c r="C5" s="487"/>
      <c r="D5" s="488"/>
      <c r="E5" s="489"/>
      <c r="F5" s="475"/>
    </row>
    <row r="6" spans="1:6" s="465" customFormat="1" ht="25.5">
      <c r="A6" s="139" t="s">
        <v>65</v>
      </c>
      <c r="B6" s="239" t="s">
        <v>46</v>
      </c>
      <c r="C6" s="424" t="s">
        <v>9</v>
      </c>
      <c r="D6" s="490">
        <v>55.5</v>
      </c>
      <c r="E6" s="643"/>
      <c r="F6" s="110">
        <f>D6*E6</f>
        <v>0</v>
      </c>
    </row>
    <row r="7" spans="1:6" s="465" customFormat="1" ht="38.25">
      <c r="A7" s="101" t="s">
        <v>70</v>
      </c>
      <c r="B7" s="238" t="s">
        <v>60</v>
      </c>
      <c r="C7" s="311" t="s">
        <v>6</v>
      </c>
      <c r="D7" s="314">
        <v>1</v>
      </c>
      <c r="E7" s="633"/>
      <c r="F7" s="112">
        <f>D7*E7</f>
        <v>0</v>
      </c>
    </row>
    <row r="8" spans="1:6" s="465" customFormat="1" ht="26.25" thickBot="1">
      <c r="A8" s="140" t="s">
        <v>69</v>
      </c>
      <c r="B8" s="239" t="s">
        <v>24</v>
      </c>
      <c r="C8" s="424" t="s">
        <v>6</v>
      </c>
      <c r="D8" s="490">
        <v>6</v>
      </c>
      <c r="E8" s="643"/>
      <c r="F8" s="111">
        <f>D8*E8</f>
        <v>0</v>
      </c>
    </row>
    <row r="9" spans="1:6" s="465" customFormat="1" ht="13.5" thickBot="1">
      <c r="A9" s="476" t="s">
        <v>34</v>
      </c>
      <c r="B9" s="491" t="s">
        <v>12</v>
      </c>
      <c r="C9" s="492"/>
      <c r="D9" s="493"/>
      <c r="E9" s="409"/>
      <c r="F9" s="477">
        <f>SUM(F6:F8)</f>
        <v>0</v>
      </c>
    </row>
    <row r="10" spans="1:6" s="465" customFormat="1" ht="13.5" thickBot="1">
      <c r="A10" s="141"/>
      <c r="B10" s="494"/>
      <c r="C10" s="495"/>
      <c r="D10" s="496"/>
      <c r="E10" s="413"/>
      <c r="F10" s="149"/>
    </row>
    <row r="11" spans="1:6" s="465" customFormat="1" ht="13.5" thickBot="1">
      <c r="A11" s="142"/>
      <c r="B11" s="497" t="s">
        <v>35</v>
      </c>
      <c r="C11" s="498"/>
      <c r="D11" s="499"/>
      <c r="E11" s="417"/>
      <c r="F11" s="116"/>
    </row>
    <row r="12" spans="1:6" s="465" customFormat="1" ht="63.75">
      <c r="A12" s="143"/>
      <c r="B12" s="133" t="s">
        <v>51</v>
      </c>
      <c r="C12" s="500"/>
      <c r="D12" s="501"/>
      <c r="E12" s="420"/>
      <c r="F12" s="113"/>
    </row>
    <row r="13" spans="1:6" s="465" customFormat="1" ht="51">
      <c r="A13" s="143"/>
      <c r="B13" s="134" t="s">
        <v>21</v>
      </c>
      <c r="C13" s="424"/>
      <c r="D13" s="490"/>
      <c r="E13" s="403"/>
      <c r="F13" s="112"/>
    </row>
    <row r="14" spans="1:6" s="465" customFormat="1" ht="63.75">
      <c r="A14" s="139"/>
      <c r="B14" s="134" t="s">
        <v>109</v>
      </c>
      <c r="C14" s="424"/>
      <c r="D14" s="490"/>
      <c r="E14" s="403"/>
      <c r="F14" s="112"/>
    </row>
    <row r="15" spans="1:6" s="465" customFormat="1" ht="38.25">
      <c r="A15" s="140" t="s">
        <v>72</v>
      </c>
      <c r="B15" s="239" t="s">
        <v>53</v>
      </c>
      <c r="C15" s="424" t="s">
        <v>48</v>
      </c>
      <c r="D15" s="490">
        <v>12.8</v>
      </c>
      <c r="E15" s="643"/>
      <c r="F15" s="112">
        <f>D15*E15</f>
        <v>0</v>
      </c>
    </row>
    <row r="16" spans="1:6" s="465" customFormat="1" ht="51">
      <c r="A16" s="140" t="s">
        <v>73</v>
      </c>
      <c r="B16" s="467" t="s">
        <v>58</v>
      </c>
      <c r="C16" s="424"/>
      <c r="D16" s="490"/>
      <c r="E16" s="423"/>
      <c r="F16" s="119"/>
    </row>
    <row r="17" spans="1:6" s="465" customFormat="1">
      <c r="A17" s="140"/>
      <c r="B17" s="239" t="s">
        <v>57</v>
      </c>
      <c r="C17" s="424" t="s">
        <v>48</v>
      </c>
      <c r="D17" s="490">
        <v>120</v>
      </c>
      <c r="E17" s="645"/>
      <c r="F17" s="112">
        <f t="shared" ref="F17:F27" si="0">D17*E17</f>
        <v>0</v>
      </c>
    </row>
    <row r="18" spans="1:6" s="465" customFormat="1" ht="38.25">
      <c r="A18" s="140" t="s">
        <v>74</v>
      </c>
      <c r="B18" s="468" t="s">
        <v>25</v>
      </c>
      <c r="C18" s="424" t="s">
        <v>49</v>
      </c>
      <c r="D18" s="490">
        <v>231</v>
      </c>
      <c r="E18" s="643"/>
      <c r="F18" s="112">
        <f t="shared" si="0"/>
        <v>0</v>
      </c>
    </row>
    <row r="19" spans="1:6" s="465" customFormat="1" ht="76.5">
      <c r="A19" s="140" t="s">
        <v>75</v>
      </c>
      <c r="B19" s="239" t="s">
        <v>54</v>
      </c>
      <c r="C19" s="424" t="s">
        <v>6</v>
      </c>
      <c r="D19" s="490">
        <v>2</v>
      </c>
      <c r="E19" s="646"/>
      <c r="F19" s="112">
        <f t="shared" si="0"/>
        <v>0</v>
      </c>
    </row>
    <row r="20" spans="1:6" s="465" customFormat="1" ht="38.25">
      <c r="A20" s="140" t="s">
        <v>129</v>
      </c>
      <c r="B20" s="239" t="s">
        <v>44</v>
      </c>
      <c r="C20" s="424" t="s">
        <v>49</v>
      </c>
      <c r="D20" s="490">
        <v>64</v>
      </c>
      <c r="E20" s="643"/>
      <c r="F20" s="112">
        <f t="shared" si="0"/>
        <v>0</v>
      </c>
    </row>
    <row r="21" spans="1:6" s="465" customFormat="1" ht="51">
      <c r="A21" s="140" t="s">
        <v>130</v>
      </c>
      <c r="B21" s="469" t="s">
        <v>103</v>
      </c>
      <c r="C21" s="424" t="s">
        <v>48</v>
      </c>
      <c r="D21" s="490">
        <v>7.15</v>
      </c>
      <c r="E21" s="643"/>
      <c r="F21" s="112">
        <f t="shared" si="0"/>
        <v>0</v>
      </c>
    </row>
    <row r="22" spans="1:6" s="465" customFormat="1" ht="63.75">
      <c r="A22" s="140" t="s">
        <v>76</v>
      </c>
      <c r="B22" s="469" t="s">
        <v>411</v>
      </c>
      <c r="C22" s="424" t="s">
        <v>48</v>
      </c>
      <c r="D22" s="490">
        <v>19.25</v>
      </c>
      <c r="E22" s="643"/>
      <c r="F22" s="112">
        <f t="shared" si="0"/>
        <v>0</v>
      </c>
    </row>
    <row r="23" spans="1:6" s="465" customFormat="1" ht="102">
      <c r="A23" s="140" t="s">
        <v>77</v>
      </c>
      <c r="B23" s="239" t="s">
        <v>101</v>
      </c>
      <c r="C23" s="424" t="s">
        <v>48</v>
      </c>
      <c r="D23" s="490">
        <v>91.5</v>
      </c>
      <c r="E23" s="643"/>
      <c r="F23" s="112">
        <f t="shared" si="0"/>
        <v>0</v>
      </c>
    </row>
    <row r="24" spans="1:6" s="465" customFormat="1" ht="38.25">
      <c r="A24" s="140" t="s">
        <v>78</v>
      </c>
      <c r="B24" s="468" t="s">
        <v>412</v>
      </c>
      <c r="C24" s="424" t="s">
        <v>9</v>
      </c>
      <c r="D24" s="490">
        <v>55.5</v>
      </c>
      <c r="E24" s="643"/>
      <c r="F24" s="112">
        <f t="shared" si="0"/>
        <v>0</v>
      </c>
    </row>
    <row r="25" spans="1:6" s="465" customFormat="1" ht="38.25">
      <c r="A25" s="140" t="s">
        <v>79</v>
      </c>
      <c r="B25" s="468" t="s">
        <v>55</v>
      </c>
      <c r="C25" s="424" t="s">
        <v>48</v>
      </c>
      <c r="D25" s="490">
        <v>28.5</v>
      </c>
      <c r="E25" s="643"/>
      <c r="F25" s="112">
        <f t="shared" si="0"/>
        <v>0</v>
      </c>
    </row>
    <row r="26" spans="1:6" s="465" customFormat="1" ht="38.25">
      <c r="A26" s="140" t="s">
        <v>80</v>
      </c>
      <c r="B26" s="469" t="s">
        <v>61</v>
      </c>
      <c r="C26" s="424" t="s">
        <v>48</v>
      </c>
      <c r="D26" s="490">
        <v>12.8</v>
      </c>
      <c r="E26" s="643"/>
      <c r="F26" s="112">
        <f t="shared" si="0"/>
        <v>0</v>
      </c>
    </row>
    <row r="27" spans="1:6" s="465" customFormat="1" ht="26.25" thickBot="1">
      <c r="A27" s="152" t="s">
        <v>81</v>
      </c>
      <c r="B27" s="470" t="s">
        <v>71</v>
      </c>
      <c r="C27" s="404" t="s">
        <v>49</v>
      </c>
      <c r="D27" s="502">
        <v>60</v>
      </c>
      <c r="E27" s="644"/>
      <c r="F27" s="125">
        <f t="shared" si="0"/>
        <v>0</v>
      </c>
    </row>
    <row r="28" spans="1:6" s="465" customFormat="1" ht="13.5" thickBot="1">
      <c r="A28" s="151" t="s">
        <v>36</v>
      </c>
      <c r="B28" s="503" t="s">
        <v>11</v>
      </c>
      <c r="C28" s="504"/>
      <c r="D28" s="505"/>
      <c r="E28" s="429"/>
      <c r="F28" s="131">
        <f>SUM(F15:F27)</f>
        <v>0</v>
      </c>
    </row>
    <row r="29" spans="1:6" s="465" customFormat="1" ht="13.5" thickBot="1">
      <c r="A29" s="141"/>
      <c r="B29" s="506"/>
      <c r="C29" s="507"/>
      <c r="D29" s="508"/>
      <c r="E29" s="433"/>
      <c r="F29" s="114"/>
    </row>
    <row r="30" spans="1:6" s="465" customFormat="1" ht="13.5" thickBot="1">
      <c r="A30" s="144"/>
      <c r="B30" s="135" t="s">
        <v>37</v>
      </c>
      <c r="C30" s="509"/>
      <c r="D30" s="510"/>
      <c r="E30" s="511"/>
      <c r="F30" s="150"/>
    </row>
    <row r="31" spans="1:6" s="465" customFormat="1" ht="76.5">
      <c r="A31" s="143"/>
      <c r="B31" s="153" t="s">
        <v>20</v>
      </c>
      <c r="C31" s="512"/>
      <c r="D31" s="513"/>
      <c r="E31" s="439"/>
      <c r="F31" s="110"/>
    </row>
    <row r="32" spans="1:6" s="465" customFormat="1" ht="76.5">
      <c r="A32" s="140" t="s">
        <v>88</v>
      </c>
      <c r="B32" s="468" t="s">
        <v>111</v>
      </c>
      <c r="C32" s="424" t="s">
        <v>9</v>
      </c>
      <c r="D32" s="490">
        <v>55.5</v>
      </c>
      <c r="E32" s="652"/>
      <c r="F32" s="112">
        <f>D32*E32</f>
        <v>0</v>
      </c>
    </row>
    <row r="33" spans="1:6" s="465" customFormat="1" ht="216.75">
      <c r="A33" s="140" t="s">
        <v>89</v>
      </c>
      <c r="B33" s="239" t="s">
        <v>114</v>
      </c>
      <c r="C33" s="424"/>
      <c r="D33" s="515"/>
      <c r="E33" s="514"/>
      <c r="F33" s="123"/>
    </row>
    <row r="34" spans="1:6" s="465" customFormat="1" ht="12.75">
      <c r="A34" s="140"/>
      <c r="B34" s="239" t="s">
        <v>27</v>
      </c>
      <c r="C34" s="424" t="s">
        <v>6</v>
      </c>
      <c r="D34" s="490">
        <v>1</v>
      </c>
      <c r="E34" s="652"/>
      <c r="F34" s="112">
        <f>D34*E34</f>
        <v>0</v>
      </c>
    </row>
    <row r="35" spans="1:6" s="465" customFormat="1" ht="12.75">
      <c r="A35" s="140"/>
      <c r="B35" s="239" t="s">
        <v>107</v>
      </c>
      <c r="C35" s="424" t="s">
        <v>6</v>
      </c>
      <c r="D35" s="490">
        <v>1</v>
      </c>
      <c r="E35" s="652"/>
      <c r="F35" s="112">
        <f t="shared" ref="F35:F41" si="1">D35*E35</f>
        <v>0</v>
      </c>
    </row>
    <row r="36" spans="1:6" s="465" customFormat="1" ht="12.75">
      <c r="A36" s="140"/>
      <c r="B36" s="239" t="s">
        <v>106</v>
      </c>
      <c r="C36" s="424" t="s">
        <v>6</v>
      </c>
      <c r="D36" s="490">
        <v>1</v>
      </c>
      <c r="E36" s="652"/>
      <c r="F36" s="112">
        <f t="shared" si="1"/>
        <v>0</v>
      </c>
    </row>
    <row r="37" spans="1:6" s="465" customFormat="1" ht="12.75">
      <c r="A37" s="140"/>
      <c r="B37" s="239" t="s">
        <v>108</v>
      </c>
      <c r="C37" s="424" t="s">
        <v>6</v>
      </c>
      <c r="D37" s="490">
        <v>2</v>
      </c>
      <c r="E37" s="652"/>
      <c r="F37" s="112">
        <f t="shared" si="1"/>
        <v>0</v>
      </c>
    </row>
    <row r="38" spans="1:6" s="465" customFormat="1" ht="51">
      <c r="A38" s="140" t="s">
        <v>135</v>
      </c>
      <c r="B38" s="468" t="s">
        <v>112</v>
      </c>
      <c r="C38" s="424" t="s">
        <v>6</v>
      </c>
      <c r="D38" s="490">
        <v>1</v>
      </c>
      <c r="E38" s="643"/>
      <c r="F38" s="112">
        <f t="shared" si="1"/>
        <v>0</v>
      </c>
    </row>
    <row r="39" spans="1:6" s="465" customFormat="1" ht="102">
      <c r="A39" s="140" t="s">
        <v>136</v>
      </c>
      <c r="B39" s="239" t="s">
        <v>120</v>
      </c>
      <c r="C39" s="424" t="s">
        <v>6</v>
      </c>
      <c r="D39" s="490">
        <v>3</v>
      </c>
      <c r="E39" s="646"/>
      <c r="F39" s="112">
        <f t="shared" si="1"/>
        <v>0</v>
      </c>
    </row>
    <row r="40" spans="1:6" s="465" customFormat="1" ht="51">
      <c r="A40" s="140" t="s">
        <v>90</v>
      </c>
      <c r="B40" s="239" t="s">
        <v>62</v>
      </c>
      <c r="C40" s="424" t="s">
        <v>6</v>
      </c>
      <c r="D40" s="490">
        <v>3</v>
      </c>
      <c r="E40" s="646"/>
      <c r="F40" s="112">
        <f t="shared" si="1"/>
        <v>0</v>
      </c>
    </row>
    <row r="41" spans="1:6" s="465" customFormat="1" ht="51">
      <c r="A41" s="140" t="s">
        <v>91</v>
      </c>
      <c r="B41" s="471" t="s">
        <v>102</v>
      </c>
      <c r="C41" s="424" t="s">
        <v>6</v>
      </c>
      <c r="D41" s="490">
        <v>3</v>
      </c>
      <c r="E41" s="633"/>
      <c r="F41" s="112">
        <f t="shared" si="1"/>
        <v>0</v>
      </c>
    </row>
    <row r="42" spans="1:6" s="465" customFormat="1" ht="102.75" thickBot="1">
      <c r="A42" s="152" t="s">
        <v>92</v>
      </c>
      <c r="B42" s="256" t="s">
        <v>59</v>
      </c>
      <c r="C42" s="404" t="s">
        <v>9</v>
      </c>
      <c r="D42" s="502">
        <v>15</v>
      </c>
      <c r="E42" s="648"/>
      <c r="F42" s="125">
        <f>D42*E42</f>
        <v>0</v>
      </c>
    </row>
    <row r="43" spans="1:6" s="465" customFormat="1" ht="13.5" thickBot="1">
      <c r="A43" s="154" t="s">
        <v>38</v>
      </c>
      <c r="B43" s="516" t="s">
        <v>22</v>
      </c>
      <c r="C43" s="517"/>
      <c r="D43" s="518"/>
      <c r="E43" s="447"/>
      <c r="F43" s="122">
        <f>SUM(F32:F42)</f>
        <v>0</v>
      </c>
    </row>
    <row r="44" spans="1:6" s="465" customFormat="1" ht="13.5" thickBot="1">
      <c r="A44" s="141"/>
      <c r="B44" s="494"/>
      <c r="C44" s="495"/>
      <c r="D44" s="519"/>
      <c r="E44" s="413"/>
      <c r="F44" s="114"/>
    </row>
    <row r="45" spans="1:6" s="465" customFormat="1" ht="13.5" thickBot="1">
      <c r="A45" s="142"/>
      <c r="B45" s="520" t="s">
        <v>39</v>
      </c>
      <c r="C45" s="521"/>
      <c r="D45" s="522"/>
      <c r="E45" s="452"/>
      <c r="F45" s="118"/>
    </row>
    <row r="46" spans="1:6" s="465" customFormat="1" ht="76.5">
      <c r="A46" s="139"/>
      <c r="B46" s="133" t="s">
        <v>8</v>
      </c>
      <c r="C46" s="500"/>
      <c r="D46" s="523"/>
      <c r="E46" s="420"/>
      <c r="F46" s="113"/>
    </row>
    <row r="47" spans="1:6" s="465" customFormat="1" ht="25.5">
      <c r="A47" s="140" t="s">
        <v>94</v>
      </c>
      <c r="B47" s="239" t="s">
        <v>41</v>
      </c>
      <c r="C47" s="424" t="s">
        <v>15</v>
      </c>
      <c r="D47" s="490">
        <v>2</v>
      </c>
      <c r="E47" s="653"/>
      <c r="F47" s="112">
        <f t="shared" ref="F47:F51" si="2">D47*E47</f>
        <v>0</v>
      </c>
    </row>
    <row r="48" spans="1:6" s="465" customFormat="1" ht="25.5">
      <c r="A48" s="140" t="s">
        <v>95</v>
      </c>
      <c r="B48" s="239" t="s">
        <v>63</v>
      </c>
      <c r="C48" s="424" t="s">
        <v>28</v>
      </c>
      <c r="D48" s="490">
        <v>3</v>
      </c>
      <c r="E48" s="646"/>
      <c r="F48" s="112">
        <f t="shared" si="2"/>
        <v>0</v>
      </c>
    </row>
    <row r="49" spans="1:6" s="465" customFormat="1" ht="25.5">
      <c r="A49" s="140" t="s">
        <v>96</v>
      </c>
      <c r="B49" s="251" t="s">
        <v>42</v>
      </c>
      <c r="C49" s="424" t="s">
        <v>9</v>
      </c>
      <c r="D49" s="454">
        <v>55.5</v>
      </c>
      <c r="E49" s="650"/>
      <c r="F49" s="112">
        <f t="shared" si="2"/>
        <v>0</v>
      </c>
    </row>
    <row r="50" spans="1:6" s="465" customFormat="1" ht="51">
      <c r="A50" s="140" t="s">
        <v>137</v>
      </c>
      <c r="B50" s="251" t="s">
        <v>425</v>
      </c>
      <c r="C50" s="424" t="s">
        <v>9</v>
      </c>
      <c r="D50" s="454">
        <v>55.5</v>
      </c>
      <c r="E50" s="650"/>
      <c r="F50" s="112">
        <f t="shared" si="2"/>
        <v>0</v>
      </c>
    </row>
    <row r="51" spans="1:6" s="465" customFormat="1" ht="38.25">
      <c r="A51" s="140" t="s">
        <v>97</v>
      </c>
      <c r="B51" s="472" t="s">
        <v>125</v>
      </c>
      <c r="C51" s="424" t="s">
        <v>6</v>
      </c>
      <c r="D51" s="454">
        <v>5</v>
      </c>
      <c r="E51" s="650"/>
      <c r="F51" s="112">
        <f t="shared" si="2"/>
        <v>0</v>
      </c>
    </row>
    <row r="52" spans="1:6" s="465" customFormat="1" ht="51">
      <c r="A52" s="140" t="s">
        <v>98</v>
      </c>
      <c r="B52" s="472" t="s">
        <v>126</v>
      </c>
      <c r="C52" s="424" t="s">
        <v>9</v>
      </c>
      <c r="D52" s="490">
        <v>55.5</v>
      </c>
      <c r="E52" s="643"/>
      <c r="F52" s="112">
        <f t="shared" ref="F52:F53" si="3">D52*E52</f>
        <v>0</v>
      </c>
    </row>
    <row r="53" spans="1:6" s="465" customFormat="1" ht="114.75">
      <c r="A53" s="140" t="s">
        <v>138</v>
      </c>
      <c r="B53" s="255" t="s">
        <v>50</v>
      </c>
      <c r="C53" s="424" t="s">
        <v>9</v>
      </c>
      <c r="D53" s="490">
        <v>55.5</v>
      </c>
      <c r="E53" s="643"/>
      <c r="F53" s="112">
        <f t="shared" si="3"/>
        <v>0</v>
      </c>
    </row>
    <row r="54" spans="1:6" s="465" customFormat="1" ht="13.5" thickBot="1">
      <c r="A54" s="155" t="s">
        <v>40</v>
      </c>
      <c r="B54" s="524" t="s">
        <v>10</v>
      </c>
      <c r="C54" s="525"/>
      <c r="D54" s="526"/>
      <c r="E54" s="458"/>
      <c r="F54" s="127">
        <f>SUM(F47:F53)</f>
        <v>0</v>
      </c>
    </row>
    <row r="55" spans="1:6" s="465" customFormat="1" ht="13.5" thickBot="1">
      <c r="A55" s="145"/>
      <c r="B55" s="527"/>
      <c r="C55" s="479"/>
      <c r="D55" s="528"/>
      <c r="E55" s="481"/>
      <c r="F55" s="146"/>
    </row>
    <row r="56" spans="1:6" s="465" customFormat="1" ht="13.5" thickBot="1">
      <c r="A56" s="128" t="s">
        <v>144</v>
      </c>
      <c r="B56" s="461" t="s">
        <v>166</v>
      </c>
      <c r="C56" s="462"/>
      <c r="D56" s="463"/>
      <c r="E56" s="464"/>
      <c r="F56" s="129">
        <f>F9+F28+F43+F54</f>
        <v>0</v>
      </c>
    </row>
    <row r="57" spans="1:6" s="465" customFormat="1" ht="12.75">
      <c r="A57" s="145"/>
      <c r="B57" s="527"/>
      <c r="C57" s="479"/>
      <c r="D57" s="528"/>
      <c r="E57" s="481"/>
      <c r="F57" s="146"/>
    </row>
    <row r="58" spans="1:6" s="465" customFormat="1" ht="12.75">
      <c r="A58" s="145"/>
      <c r="B58" s="527"/>
      <c r="C58" s="479"/>
      <c r="D58" s="528"/>
      <c r="E58" s="481"/>
      <c r="F58" s="146"/>
    </row>
    <row r="59" spans="1:6" s="465" customFormat="1" ht="12.75">
      <c r="A59" s="145"/>
      <c r="B59" s="527"/>
      <c r="C59" s="479"/>
      <c r="D59" s="528"/>
      <c r="E59" s="481"/>
      <c r="F59" s="146"/>
    </row>
    <row r="60" spans="1:6" s="465" customFormat="1" ht="12.75">
      <c r="A60" s="145"/>
      <c r="B60" s="527"/>
      <c r="C60" s="479"/>
      <c r="D60" s="528"/>
      <c r="E60" s="481"/>
      <c r="F60" s="146"/>
    </row>
    <row r="61" spans="1:6" s="465" customFormat="1" ht="12.75">
      <c r="A61" s="145"/>
      <c r="B61" s="527"/>
      <c r="C61" s="479"/>
      <c r="D61" s="528"/>
      <c r="E61" s="481"/>
      <c r="F61" s="146"/>
    </row>
    <row r="62" spans="1:6" s="465" customFormat="1" ht="12.75">
      <c r="A62" s="145"/>
      <c r="B62" s="527"/>
      <c r="C62" s="479"/>
      <c r="D62" s="528"/>
      <c r="E62" s="481"/>
      <c r="F62" s="146"/>
    </row>
    <row r="63" spans="1:6" s="465" customFormat="1" ht="12.75">
      <c r="A63" s="145"/>
      <c r="B63" s="527"/>
      <c r="C63" s="479"/>
      <c r="D63" s="528"/>
      <c r="E63" s="481"/>
      <c r="F63" s="146"/>
    </row>
    <row r="64" spans="1:6" s="465" customFormat="1" ht="12.75">
      <c r="A64" s="145"/>
      <c r="B64" s="527"/>
      <c r="C64" s="479"/>
      <c r="D64" s="528"/>
      <c r="E64" s="481"/>
      <c r="F64" s="146"/>
    </row>
    <row r="65" spans="1:7" s="473" customFormat="1" ht="12.75">
      <c r="A65" s="145"/>
      <c r="B65" s="527"/>
      <c r="C65" s="479"/>
      <c r="D65" s="528"/>
      <c r="E65" s="481"/>
      <c r="F65" s="146"/>
      <c r="G65" s="465"/>
    </row>
    <row r="66" spans="1:7" s="473" customFormat="1" ht="12.75">
      <c r="A66" s="145"/>
      <c r="B66" s="527"/>
      <c r="C66" s="479"/>
      <c r="D66" s="528"/>
      <c r="E66" s="481"/>
      <c r="F66" s="146"/>
      <c r="G66" s="465"/>
    </row>
    <row r="67" spans="1:7" s="473" customFormat="1" ht="12.75">
      <c r="A67" s="145"/>
      <c r="B67" s="527"/>
      <c r="C67" s="479"/>
      <c r="D67" s="528"/>
      <c r="E67" s="481"/>
      <c r="F67" s="146"/>
      <c r="G67" s="465"/>
    </row>
    <row r="68" spans="1:7" s="473" customFormat="1" ht="12.75">
      <c r="A68" s="145"/>
      <c r="B68" s="527"/>
      <c r="C68" s="479"/>
      <c r="D68" s="528"/>
      <c r="E68" s="481"/>
      <c r="F68" s="146"/>
      <c r="G68" s="465"/>
    </row>
    <row r="69" spans="1:7" s="473" customFormat="1" ht="12.75">
      <c r="A69" s="145"/>
      <c r="B69" s="527"/>
      <c r="C69" s="479"/>
      <c r="D69" s="528"/>
      <c r="E69" s="481"/>
      <c r="F69" s="146"/>
      <c r="G69" s="465"/>
    </row>
    <row r="70" spans="1:7" s="473" customFormat="1" ht="12.75">
      <c r="A70" s="145"/>
      <c r="B70" s="527"/>
      <c r="C70" s="479"/>
      <c r="D70" s="528"/>
      <c r="E70" s="481"/>
      <c r="F70" s="146"/>
      <c r="G70" s="465"/>
    </row>
    <row r="71" spans="1:7" s="473" customFormat="1" ht="12.75">
      <c r="A71" s="145"/>
      <c r="B71" s="527"/>
      <c r="C71" s="479"/>
      <c r="D71" s="528"/>
      <c r="E71" s="481"/>
      <c r="F71" s="146"/>
      <c r="G71" s="465"/>
    </row>
    <row r="72" spans="1:7" s="473" customFormat="1" ht="12.75">
      <c r="A72" s="145"/>
      <c r="B72" s="527"/>
      <c r="C72" s="479"/>
      <c r="D72" s="528"/>
      <c r="E72" s="481"/>
      <c r="F72" s="146"/>
      <c r="G72" s="465"/>
    </row>
    <row r="73" spans="1:7" s="473" customFormat="1" ht="12.75">
      <c r="A73" s="145"/>
      <c r="B73" s="527"/>
      <c r="C73" s="479"/>
      <c r="D73" s="528"/>
      <c r="E73" s="481"/>
      <c r="F73" s="146"/>
      <c r="G73" s="465"/>
    </row>
    <row r="74" spans="1:7" s="473" customFormat="1" ht="12.75">
      <c r="A74" s="145"/>
      <c r="B74" s="527"/>
      <c r="C74" s="479"/>
      <c r="D74" s="528"/>
      <c r="E74" s="481"/>
      <c r="F74" s="146"/>
      <c r="G74" s="465"/>
    </row>
    <row r="75" spans="1:7" s="473" customFormat="1" ht="12.75">
      <c r="A75" s="145"/>
      <c r="B75" s="527"/>
      <c r="C75" s="479"/>
      <c r="D75" s="528"/>
      <c r="E75" s="481"/>
      <c r="F75" s="146"/>
      <c r="G75" s="465"/>
    </row>
    <row r="76" spans="1:7" s="473" customFormat="1" ht="12.75">
      <c r="A76" s="145"/>
      <c r="B76" s="527"/>
      <c r="C76" s="479"/>
      <c r="D76" s="528"/>
      <c r="E76" s="481"/>
      <c r="F76" s="146"/>
      <c r="G76" s="465"/>
    </row>
    <row r="77" spans="1:7" s="473" customFormat="1" ht="12.75">
      <c r="A77" s="145"/>
      <c r="B77" s="527"/>
      <c r="C77" s="479"/>
      <c r="D77" s="528"/>
      <c r="E77" s="481"/>
      <c r="F77" s="146"/>
      <c r="G77" s="465"/>
    </row>
    <row r="78" spans="1:7" s="473" customFormat="1" ht="12.75">
      <c r="A78" s="145"/>
      <c r="B78" s="527"/>
      <c r="C78" s="479"/>
      <c r="D78" s="528"/>
      <c r="E78" s="481"/>
      <c r="F78" s="146"/>
      <c r="G78" s="465"/>
    </row>
    <row r="79" spans="1:7" s="473" customFormat="1" ht="12.75">
      <c r="A79" s="145"/>
      <c r="B79" s="527"/>
      <c r="C79" s="479"/>
      <c r="D79" s="528"/>
      <c r="E79" s="481"/>
      <c r="F79" s="146"/>
      <c r="G79" s="465"/>
    </row>
    <row r="80" spans="1:7" s="473" customFormat="1" ht="12.75">
      <c r="A80" s="145"/>
      <c r="B80" s="527"/>
      <c r="C80" s="479"/>
      <c r="D80" s="528"/>
      <c r="E80" s="481"/>
      <c r="F80" s="146"/>
      <c r="G80" s="465"/>
    </row>
    <row r="81" spans="1:7" s="473" customFormat="1" ht="12.75">
      <c r="A81" s="145"/>
      <c r="B81" s="527"/>
      <c r="C81" s="479"/>
      <c r="D81" s="528"/>
      <c r="E81" s="481"/>
      <c r="F81" s="146"/>
      <c r="G81" s="465"/>
    </row>
    <row r="82" spans="1:7" s="473" customFormat="1" ht="12.75">
      <c r="A82" s="145"/>
      <c r="B82" s="527"/>
      <c r="C82" s="479"/>
      <c r="D82" s="528"/>
      <c r="E82" s="481"/>
      <c r="F82" s="146"/>
      <c r="G82" s="465"/>
    </row>
    <row r="83" spans="1:7" s="473" customFormat="1" ht="12.75">
      <c r="A83" s="145"/>
      <c r="B83" s="527"/>
      <c r="C83" s="479"/>
      <c r="D83" s="528"/>
      <c r="E83" s="481"/>
      <c r="F83" s="146"/>
      <c r="G83" s="465"/>
    </row>
  </sheetData>
  <sheetProtection algorithmName="SHA-512" hashValue="jTYzz2Z9HSbqlJa/1iV92av2kIuYdP4X0vx6U0LX4msGvY8jN6hKtM9wAfczmQQEelXsibP6yaUtANG9bhB9LQ==" saltValue="p5cLbCfsoKY4yJZTXP9Pzw==" spinCount="100000" sheet="1" objects="1" scenarios="1"/>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0C10-E1EB-4FFA-A92E-C67C0F2906BD}">
  <dimension ref="A1:G177"/>
  <sheetViews>
    <sheetView view="pageBreakPreview" zoomScaleNormal="100" zoomScaleSheetLayoutView="100" workbookViewId="0">
      <pane ySplit="3" topLeftCell="A4" activePane="bottomLeft" state="frozen"/>
      <selection pane="bottomLeft" activeCell="A35" sqref="A35:XFD35"/>
    </sheetView>
  </sheetViews>
  <sheetFormatPr defaultRowHeight="14.25"/>
  <cols>
    <col min="1" max="1" width="8.5703125" style="175" bestFit="1" customWidth="1"/>
    <col min="2" max="2" width="39.85546875" style="603" customWidth="1"/>
    <col min="3" max="3" width="6.5703125" style="545" bestFit="1" customWidth="1"/>
    <col min="4" max="4" width="8.42578125" style="546" bestFit="1" customWidth="1"/>
    <col min="5" max="5" width="11.42578125" style="547" customWidth="1"/>
    <col min="6" max="6" width="13.42578125" style="176" bestFit="1" customWidth="1"/>
    <col min="7" max="7" width="9.140625" style="465"/>
    <col min="8" max="16384" width="9.140625" style="474"/>
  </cols>
  <sheetData>
    <row r="1" spans="1:6" s="465" customFormat="1" ht="12.75">
      <c r="A1" s="137" t="s">
        <v>145</v>
      </c>
      <c r="B1" s="478" t="s">
        <v>167</v>
      </c>
      <c r="C1" s="545"/>
      <c r="D1" s="546"/>
      <c r="E1" s="547"/>
      <c r="F1" s="177"/>
    </row>
    <row r="2" spans="1:6" s="465" customFormat="1" ht="13.5" thickBot="1">
      <c r="A2" s="137"/>
      <c r="B2" s="478"/>
      <c r="C2" s="545"/>
      <c r="D2" s="546"/>
      <c r="E2" s="547"/>
      <c r="F2" s="178"/>
    </row>
    <row r="3" spans="1:6" s="465" customFormat="1" ht="26.25" thickBot="1">
      <c r="A3" s="160" t="s">
        <v>0</v>
      </c>
      <c r="B3" s="548" t="s">
        <v>1</v>
      </c>
      <c r="C3" s="548" t="s">
        <v>2</v>
      </c>
      <c r="D3" s="549" t="s">
        <v>3</v>
      </c>
      <c r="E3" s="304" t="s">
        <v>4</v>
      </c>
      <c r="F3" s="179" t="s">
        <v>5</v>
      </c>
    </row>
    <row r="4" spans="1:6" s="466" customFormat="1" ht="13.5" thickBot="1">
      <c r="A4" s="161"/>
      <c r="B4" s="550"/>
      <c r="C4" s="550"/>
      <c r="D4" s="551"/>
      <c r="E4" s="307"/>
      <c r="F4" s="180"/>
    </row>
    <row r="5" spans="1:6" s="465" customFormat="1" ht="13.5" thickBot="1">
      <c r="A5" s="170"/>
      <c r="B5" s="552" t="s">
        <v>29</v>
      </c>
      <c r="C5" s="553"/>
      <c r="D5" s="554"/>
      <c r="E5" s="555"/>
      <c r="F5" s="543"/>
    </row>
    <row r="6" spans="1:6" s="465" customFormat="1" ht="26.25" thickBot="1">
      <c r="A6" s="225"/>
      <c r="B6" s="281" t="s">
        <v>168</v>
      </c>
      <c r="C6" s="556"/>
      <c r="D6" s="557">
        <v>0</v>
      </c>
      <c r="E6" s="310"/>
      <c r="F6" s="157">
        <f>D6*E6</f>
        <v>0</v>
      </c>
    </row>
    <row r="7" spans="1:6" s="465" customFormat="1" ht="13.5" thickBot="1">
      <c r="A7" s="544" t="s">
        <v>34</v>
      </c>
      <c r="B7" s="558" t="s">
        <v>12</v>
      </c>
      <c r="C7" s="559"/>
      <c r="D7" s="560"/>
      <c r="E7" s="382"/>
      <c r="F7" s="383">
        <f>F6</f>
        <v>0</v>
      </c>
    </row>
    <row r="8" spans="1:6" s="465" customFormat="1" ht="13.5" thickBot="1">
      <c r="A8" s="169"/>
      <c r="B8" s="561"/>
      <c r="C8" s="562"/>
      <c r="D8" s="563"/>
      <c r="E8" s="320"/>
      <c r="F8" s="182"/>
    </row>
    <row r="9" spans="1:6" s="465" customFormat="1" ht="13.5" thickBot="1">
      <c r="A9" s="170"/>
      <c r="B9" s="564" t="s">
        <v>35</v>
      </c>
      <c r="C9" s="565"/>
      <c r="D9" s="566"/>
      <c r="E9" s="324"/>
      <c r="F9" s="183"/>
    </row>
    <row r="10" spans="1:6" s="465" customFormat="1" ht="26.25" thickBot="1">
      <c r="A10" s="171"/>
      <c r="B10" s="281" t="s">
        <v>169</v>
      </c>
      <c r="C10" s="567"/>
      <c r="D10" s="568">
        <v>0</v>
      </c>
      <c r="E10" s="327"/>
      <c r="F10" s="158">
        <f>D10*E10</f>
        <v>0</v>
      </c>
    </row>
    <row r="11" spans="1:6" s="465" customFormat="1" ht="13.5" thickBot="1">
      <c r="A11" s="162" t="s">
        <v>36</v>
      </c>
      <c r="B11" s="569" t="s">
        <v>11</v>
      </c>
      <c r="C11" s="570"/>
      <c r="D11" s="571"/>
      <c r="E11" s="336"/>
      <c r="F11" s="159">
        <f>F10</f>
        <v>0</v>
      </c>
    </row>
    <row r="12" spans="1:6" s="465" customFormat="1" ht="13.5" thickBot="1">
      <c r="A12" s="172"/>
      <c r="B12" s="572"/>
      <c r="C12" s="573"/>
      <c r="D12" s="574"/>
      <c r="E12" s="340"/>
      <c r="F12" s="181"/>
    </row>
    <row r="13" spans="1:6" s="465" customFormat="1" ht="13.5" thickBot="1">
      <c r="A13" s="173"/>
      <c r="B13" s="163" t="s">
        <v>170</v>
      </c>
      <c r="C13" s="575"/>
      <c r="D13" s="576"/>
      <c r="E13" s="577"/>
      <c r="F13" s="184"/>
    </row>
    <row r="14" spans="1:6" s="465" customFormat="1" ht="76.5">
      <c r="A14" s="171"/>
      <c r="B14" s="164" t="s">
        <v>20</v>
      </c>
      <c r="C14" s="556"/>
      <c r="D14" s="557"/>
      <c r="E14" s="310"/>
      <c r="F14" s="157"/>
    </row>
    <row r="15" spans="1:6" s="465" customFormat="1" ht="26.25" thickBot="1">
      <c r="A15" s="232" t="s">
        <v>88</v>
      </c>
      <c r="B15" s="529" t="s">
        <v>437</v>
      </c>
      <c r="C15" s="311" t="s">
        <v>438</v>
      </c>
      <c r="D15" s="312">
        <v>4</v>
      </c>
      <c r="E15" s="654"/>
      <c r="F15" s="530">
        <f>SUM(D15*E15)</f>
        <v>0</v>
      </c>
    </row>
    <row r="16" spans="1:6" s="465" customFormat="1" ht="128.25" thickBot="1">
      <c r="A16" s="174" t="s">
        <v>89</v>
      </c>
      <c r="B16" s="531" t="s">
        <v>426</v>
      </c>
      <c r="C16" s="315" t="s">
        <v>6</v>
      </c>
      <c r="D16" s="578">
        <v>1</v>
      </c>
      <c r="E16" s="655"/>
      <c r="F16" s="190">
        <f t="shared" ref="F16" si="0">D16*E16</f>
        <v>0</v>
      </c>
    </row>
    <row r="17" spans="1:6" s="465" customFormat="1" ht="13.5" thickBot="1">
      <c r="A17" s="165" t="s">
        <v>38</v>
      </c>
      <c r="B17" s="579" t="s">
        <v>171</v>
      </c>
      <c r="C17" s="580"/>
      <c r="D17" s="581"/>
      <c r="E17" s="582"/>
      <c r="F17" s="186">
        <f>SUM(F15:F16)</f>
        <v>0</v>
      </c>
    </row>
    <row r="18" spans="1:6" s="465" customFormat="1" ht="13.5" thickBot="1">
      <c r="A18" s="166"/>
      <c r="B18" s="583"/>
      <c r="C18" s="584"/>
      <c r="D18" s="585"/>
      <c r="E18" s="586"/>
      <c r="F18" s="187"/>
    </row>
    <row r="19" spans="1:6" s="465" customFormat="1" ht="13.5" thickBot="1">
      <c r="A19" s="173"/>
      <c r="B19" s="163" t="s">
        <v>172</v>
      </c>
      <c r="C19" s="575"/>
      <c r="D19" s="576"/>
      <c r="E19" s="577"/>
      <c r="F19" s="184"/>
    </row>
    <row r="20" spans="1:6" s="465" customFormat="1" ht="76.5">
      <c r="A20" s="171"/>
      <c r="B20" s="167" t="s">
        <v>20</v>
      </c>
      <c r="C20" s="567"/>
      <c r="D20" s="568"/>
      <c r="E20" s="327"/>
      <c r="F20" s="158"/>
    </row>
    <row r="21" spans="1:6" s="465" customFormat="1" ht="51">
      <c r="A21" s="168"/>
      <c r="B21" s="156" t="s">
        <v>173</v>
      </c>
      <c r="C21" s="332"/>
      <c r="D21" s="587"/>
      <c r="E21" s="588"/>
      <c r="F21" s="185"/>
    </row>
    <row r="22" spans="1:6" s="465" customFormat="1" ht="76.5">
      <c r="A22" s="228" t="s">
        <v>94</v>
      </c>
      <c r="B22" s="532" t="s">
        <v>427</v>
      </c>
      <c r="C22" s="332" t="s">
        <v>6</v>
      </c>
      <c r="D22" s="587">
        <v>1</v>
      </c>
      <c r="E22" s="656"/>
      <c r="F22" s="185">
        <f t="shared" ref="F22:F36" si="1">D22*E22</f>
        <v>0</v>
      </c>
    </row>
    <row r="23" spans="1:6" s="465" customFormat="1" ht="76.5">
      <c r="A23" s="228" t="s">
        <v>174</v>
      </c>
      <c r="B23" s="532" t="s">
        <v>428</v>
      </c>
      <c r="C23" s="332" t="s">
        <v>6</v>
      </c>
      <c r="D23" s="587">
        <v>1</v>
      </c>
      <c r="E23" s="656"/>
      <c r="F23" s="185">
        <f t="shared" si="1"/>
        <v>0</v>
      </c>
    </row>
    <row r="24" spans="1:6" s="465" customFormat="1" ht="267.75">
      <c r="A24" s="228" t="s">
        <v>95</v>
      </c>
      <c r="B24" s="533" t="s">
        <v>429</v>
      </c>
      <c r="C24" s="332" t="s">
        <v>6</v>
      </c>
      <c r="D24" s="587">
        <v>2</v>
      </c>
      <c r="E24" s="656"/>
      <c r="F24" s="185">
        <f t="shared" si="1"/>
        <v>0</v>
      </c>
    </row>
    <row r="25" spans="1:6" s="465" customFormat="1" ht="76.5">
      <c r="A25" s="228" t="s">
        <v>96</v>
      </c>
      <c r="B25" s="534" t="s">
        <v>436</v>
      </c>
      <c r="C25" s="332" t="s">
        <v>6</v>
      </c>
      <c r="D25" s="587">
        <v>2</v>
      </c>
      <c r="E25" s="656"/>
      <c r="F25" s="185">
        <f t="shared" si="1"/>
        <v>0</v>
      </c>
    </row>
    <row r="26" spans="1:6" s="465" customFormat="1" ht="38.25">
      <c r="A26" s="228" t="s">
        <v>137</v>
      </c>
      <c r="B26" s="246" t="s">
        <v>175</v>
      </c>
      <c r="C26" s="332"/>
      <c r="D26" s="587"/>
      <c r="E26" s="588"/>
      <c r="F26" s="185"/>
    </row>
    <row r="27" spans="1:6" s="465" customFormat="1" ht="25.5">
      <c r="A27" s="228"/>
      <c r="B27" s="535" t="s">
        <v>176</v>
      </c>
      <c r="C27" s="332" t="s">
        <v>6</v>
      </c>
      <c r="D27" s="587">
        <v>2</v>
      </c>
      <c r="E27" s="656"/>
      <c r="F27" s="185">
        <f t="shared" si="1"/>
        <v>0</v>
      </c>
    </row>
    <row r="28" spans="1:6" s="465" customFormat="1" ht="12.75">
      <c r="A28" s="228"/>
      <c r="B28" s="535" t="s">
        <v>177</v>
      </c>
      <c r="C28" s="332" t="s">
        <v>6</v>
      </c>
      <c r="D28" s="587">
        <v>2</v>
      </c>
      <c r="E28" s="632"/>
      <c r="F28" s="185">
        <f t="shared" si="1"/>
        <v>0</v>
      </c>
    </row>
    <row r="29" spans="1:6" s="465" customFormat="1" ht="12.75">
      <c r="A29" s="228"/>
      <c r="B29" s="535" t="s">
        <v>178</v>
      </c>
      <c r="C29" s="332" t="s">
        <v>6</v>
      </c>
      <c r="D29" s="587">
        <v>2</v>
      </c>
      <c r="E29" s="632"/>
      <c r="F29" s="185">
        <f t="shared" si="1"/>
        <v>0</v>
      </c>
    </row>
    <row r="30" spans="1:6" s="465" customFormat="1" ht="12.75">
      <c r="A30" s="228"/>
      <c r="B30" s="535" t="s">
        <v>179</v>
      </c>
      <c r="C30" s="332" t="s">
        <v>6</v>
      </c>
      <c r="D30" s="587">
        <v>2</v>
      </c>
      <c r="E30" s="632"/>
      <c r="F30" s="185">
        <f t="shared" si="1"/>
        <v>0</v>
      </c>
    </row>
    <row r="31" spans="1:6" s="465" customFormat="1" ht="12.75">
      <c r="A31" s="228"/>
      <c r="B31" s="535" t="s">
        <v>180</v>
      </c>
      <c r="C31" s="332" t="s">
        <v>6</v>
      </c>
      <c r="D31" s="587">
        <v>1</v>
      </c>
      <c r="E31" s="632"/>
      <c r="F31" s="185">
        <f t="shared" si="1"/>
        <v>0</v>
      </c>
    </row>
    <row r="32" spans="1:6" s="465" customFormat="1" ht="12.75">
      <c r="A32" s="228"/>
      <c r="B32" s="535" t="s">
        <v>181</v>
      </c>
      <c r="C32" s="332" t="s">
        <v>6</v>
      </c>
      <c r="D32" s="587">
        <v>1</v>
      </c>
      <c r="E32" s="632"/>
      <c r="F32" s="185">
        <f t="shared" si="1"/>
        <v>0</v>
      </c>
    </row>
    <row r="33" spans="1:6" s="465" customFormat="1" ht="12.75">
      <c r="A33" s="228"/>
      <c r="B33" s="535" t="s">
        <v>182</v>
      </c>
      <c r="C33" s="332" t="s">
        <v>6</v>
      </c>
      <c r="D33" s="587">
        <v>1</v>
      </c>
      <c r="E33" s="632"/>
      <c r="F33" s="185">
        <f t="shared" si="1"/>
        <v>0</v>
      </c>
    </row>
    <row r="34" spans="1:6" s="465" customFormat="1" ht="25.5">
      <c r="A34" s="228"/>
      <c r="B34" s="535" t="s">
        <v>183</v>
      </c>
      <c r="C34" s="332" t="s">
        <v>6</v>
      </c>
      <c r="D34" s="587">
        <v>1</v>
      </c>
      <c r="E34" s="632"/>
      <c r="F34" s="185">
        <f t="shared" si="1"/>
        <v>0</v>
      </c>
    </row>
    <row r="35" spans="1:6" s="465" customFormat="1" ht="38.25">
      <c r="A35" s="227" t="s">
        <v>97</v>
      </c>
      <c r="B35" s="536" t="s">
        <v>431</v>
      </c>
      <c r="C35" s="311" t="s">
        <v>6</v>
      </c>
      <c r="D35" s="312">
        <v>1</v>
      </c>
      <c r="E35" s="636"/>
      <c r="F35" s="185">
        <f t="shared" si="1"/>
        <v>0</v>
      </c>
    </row>
    <row r="36" spans="1:6" s="465" customFormat="1" ht="26.25" thickBot="1">
      <c r="A36" s="174" t="s">
        <v>98</v>
      </c>
      <c r="B36" s="537" t="s">
        <v>430</v>
      </c>
      <c r="C36" s="315" t="s">
        <v>6</v>
      </c>
      <c r="D36" s="578">
        <v>1</v>
      </c>
      <c r="E36" s="638"/>
      <c r="F36" s="190">
        <f t="shared" si="1"/>
        <v>0</v>
      </c>
    </row>
    <row r="37" spans="1:6" s="465" customFormat="1" ht="13.5" thickBot="1">
      <c r="A37" s="191" t="s">
        <v>40</v>
      </c>
      <c r="B37" s="589" t="s">
        <v>22</v>
      </c>
      <c r="C37" s="590"/>
      <c r="D37" s="591"/>
      <c r="E37" s="356"/>
      <c r="F37" s="192">
        <f>SUM(F22:F36)</f>
        <v>0</v>
      </c>
    </row>
    <row r="38" spans="1:6" s="465" customFormat="1" ht="13.5" thickBot="1">
      <c r="A38" s="172"/>
      <c r="B38" s="561"/>
      <c r="C38" s="562"/>
      <c r="D38" s="563"/>
      <c r="E38" s="320"/>
      <c r="F38" s="188"/>
    </row>
    <row r="39" spans="1:6" s="465" customFormat="1" ht="13.5" thickBot="1">
      <c r="A39" s="170"/>
      <c r="B39" s="592" t="s">
        <v>184</v>
      </c>
      <c r="C39" s="593"/>
      <c r="D39" s="594"/>
      <c r="E39" s="595"/>
      <c r="F39" s="189"/>
    </row>
    <row r="40" spans="1:6" s="465" customFormat="1" ht="76.5">
      <c r="A40" s="171"/>
      <c r="B40" s="193" t="s">
        <v>8</v>
      </c>
      <c r="C40" s="596"/>
      <c r="D40" s="597"/>
      <c r="E40" s="598"/>
      <c r="F40" s="194"/>
    </row>
    <row r="41" spans="1:6" s="465" customFormat="1" ht="25.5">
      <c r="A41" s="168"/>
      <c r="B41" s="197" t="s">
        <v>185</v>
      </c>
      <c r="C41" s="332"/>
      <c r="D41" s="587"/>
      <c r="E41" s="313"/>
      <c r="F41" s="229"/>
    </row>
    <row r="42" spans="1:6" s="465" customFormat="1" ht="38.25">
      <c r="A42" s="228" t="s">
        <v>186</v>
      </c>
      <c r="B42" s="253" t="s">
        <v>124</v>
      </c>
      <c r="C42" s="332"/>
      <c r="D42" s="361"/>
      <c r="E42" s="362"/>
      <c r="F42" s="229"/>
    </row>
    <row r="43" spans="1:6" s="465" customFormat="1" ht="12.75">
      <c r="A43" s="228"/>
      <c r="B43" s="532" t="s">
        <v>187</v>
      </c>
      <c r="C43" s="332" t="s">
        <v>9</v>
      </c>
      <c r="D43" s="361">
        <v>22</v>
      </c>
      <c r="E43" s="640"/>
      <c r="F43" s="185">
        <f t="shared" ref="F43" si="2">D43*E43</f>
        <v>0</v>
      </c>
    </row>
    <row r="44" spans="1:6" s="465" customFormat="1" ht="38.25">
      <c r="A44" s="228" t="s">
        <v>188</v>
      </c>
      <c r="B44" s="230" t="s">
        <v>434</v>
      </c>
      <c r="C44" s="332"/>
      <c r="D44" s="361"/>
      <c r="E44" s="362"/>
      <c r="F44" s="229"/>
    </row>
    <row r="45" spans="1:6" s="465" customFormat="1" ht="12.75">
      <c r="A45" s="228"/>
      <c r="B45" s="532" t="s">
        <v>189</v>
      </c>
      <c r="C45" s="332" t="s">
        <v>6</v>
      </c>
      <c r="D45" s="361">
        <v>1</v>
      </c>
      <c r="E45" s="640"/>
      <c r="F45" s="185">
        <f t="shared" ref="F45:F47" si="3">D45*E45</f>
        <v>0</v>
      </c>
    </row>
    <row r="46" spans="1:6" s="465" customFormat="1" ht="25.5">
      <c r="A46" s="228" t="s">
        <v>190</v>
      </c>
      <c r="B46" s="249" t="s">
        <v>63</v>
      </c>
      <c r="C46" s="332" t="s">
        <v>28</v>
      </c>
      <c r="D46" s="587">
        <v>10</v>
      </c>
      <c r="E46" s="633"/>
      <c r="F46" s="185">
        <f t="shared" si="3"/>
        <v>0</v>
      </c>
    </row>
    <row r="47" spans="1:6" s="465" customFormat="1" ht="39" thickBot="1">
      <c r="A47" s="174" t="s">
        <v>191</v>
      </c>
      <c r="B47" s="538" t="s">
        <v>435</v>
      </c>
      <c r="C47" s="599" t="s">
        <v>6</v>
      </c>
      <c r="D47" s="361">
        <v>1</v>
      </c>
      <c r="E47" s="657"/>
      <c r="F47" s="231">
        <f t="shared" si="3"/>
        <v>0</v>
      </c>
    </row>
    <row r="48" spans="1:6" s="465" customFormat="1" ht="13.5" thickBot="1">
      <c r="A48" s="195" t="s">
        <v>439</v>
      </c>
      <c r="B48" s="600" t="s">
        <v>10</v>
      </c>
      <c r="C48" s="601"/>
      <c r="D48" s="602"/>
      <c r="E48" s="366"/>
      <c r="F48" s="196">
        <f>SUM(F43:F47)</f>
        <v>0</v>
      </c>
    </row>
    <row r="49" spans="1:6" ht="15" thickBot="1"/>
    <row r="50" spans="1:6" ht="26.25" thickBot="1">
      <c r="A50" s="198" t="s">
        <v>289</v>
      </c>
      <c r="B50" s="604" t="s">
        <v>290</v>
      </c>
      <c r="C50" s="605"/>
      <c r="D50" s="606"/>
      <c r="E50" s="607"/>
      <c r="F50" s="199"/>
    </row>
    <row r="51" spans="1:6" ht="15" thickBot="1">
      <c r="A51" s="200"/>
      <c r="B51" s="201" t="s">
        <v>291</v>
      </c>
      <c r="C51" s="202"/>
      <c r="D51" s="202"/>
      <c r="E51" s="608"/>
      <c r="F51" s="203"/>
    </row>
    <row r="52" spans="1:6" ht="39" thickBot="1">
      <c r="A52" s="204" t="s">
        <v>292</v>
      </c>
      <c r="B52" s="539" t="s">
        <v>192</v>
      </c>
      <c r="C52" s="609" t="s">
        <v>193</v>
      </c>
      <c r="D52" s="610">
        <v>1</v>
      </c>
      <c r="E52" s="658"/>
      <c r="F52" s="218">
        <f>D52*E52</f>
        <v>0</v>
      </c>
    </row>
    <row r="53" spans="1:6" ht="15" thickBot="1">
      <c r="A53" s="205" t="s">
        <v>293</v>
      </c>
      <c r="B53" s="206" t="s">
        <v>194</v>
      </c>
      <c r="C53" s="202"/>
      <c r="D53" s="207"/>
      <c r="E53" s="608"/>
      <c r="F53" s="208">
        <f>SUM(F52:F52)</f>
        <v>0</v>
      </c>
    </row>
    <row r="54" spans="1:6" ht="15" thickBot="1">
      <c r="A54" s="200"/>
      <c r="B54" s="540"/>
      <c r="C54" s="611"/>
      <c r="D54" s="219"/>
      <c r="E54" s="612"/>
      <c r="F54" s="220"/>
    </row>
    <row r="55" spans="1:6" ht="15" thickBot="1">
      <c r="A55" s="200"/>
      <c r="B55" s="201" t="s">
        <v>294</v>
      </c>
      <c r="C55" s="202"/>
      <c r="D55" s="202"/>
      <c r="E55" s="608"/>
      <c r="F55" s="203"/>
    </row>
    <row r="56" spans="1:6" ht="25.5">
      <c r="A56" s="209" t="s">
        <v>295</v>
      </c>
      <c r="B56" s="541" t="s">
        <v>195</v>
      </c>
      <c r="C56" s="609" t="s">
        <v>9</v>
      </c>
      <c r="D56" s="610">
        <v>5</v>
      </c>
      <c r="E56" s="658"/>
      <c r="F56" s="218">
        <f>D56*E56</f>
        <v>0</v>
      </c>
    </row>
    <row r="57" spans="1:6">
      <c r="A57" s="209" t="s">
        <v>296</v>
      </c>
      <c r="B57" s="541" t="s">
        <v>196</v>
      </c>
      <c r="C57" s="609" t="s">
        <v>9</v>
      </c>
      <c r="D57" s="610">
        <v>5</v>
      </c>
      <c r="E57" s="658"/>
      <c r="F57" s="218">
        <f t="shared" ref="F57:F60" si="4">D57*E57</f>
        <v>0</v>
      </c>
    </row>
    <row r="58" spans="1:6" ht="25.5">
      <c r="A58" s="209" t="s">
        <v>297</v>
      </c>
      <c r="B58" s="541" t="s">
        <v>197</v>
      </c>
      <c r="C58" s="609" t="s">
        <v>9</v>
      </c>
      <c r="D58" s="610">
        <v>3</v>
      </c>
      <c r="E58" s="658"/>
      <c r="F58" s="218">
        <f t="shared" si="4"/>
        <v>0</v>
      </c>
    </row>
    <row r="59" spans="1:6" ht="25.5">
      <c r="A59" s="209" t="s">
        <v>298</v>
      </c>
      <c r="B59" s="541" t="s">
        <v>198</v>
      </c>
      <c r="C59" s="609" t="s">
        <v>9</v>
      </c>
      <c r="D59" s="610">
        <v>20</v>
      </c>
      <c r="E59" s="658"/>
      <c r="F59" s="218">
        <f t="shared" si="4"/>
        <v>0</v>
      </c>
    </row>
    <row r="60" spans="1:6" ht="15" thickBot="1">
      <c r="A60" s="209" t="s">
        <v>299</v>
      </c>
      <c r="B60" s="541" t="s">
        <v>199</v>
      </c>
      <c r="C60" s="609" t="s">
        <v>193</v>
      </c>
      <c r="D60" s="610">
        <v>1</v>
      </c>
      <c r="E60" s="658"/>
      <c r="F60" s="218">
        <f t="shared" si="4"/>
        <v>0</v>
      </c>
    </row>
    <row r="61" spans="1:6" ht="15" thickBot="1">
      <c r="A61" s="205" t="s">
        <v>300</v>
      </c>
      <c r="B61" s="206" t="s">
        <v>194</v>
      </c>
      <c r="C61" s="202"/>
      <c r="D61" s="207"/>
      <c r="E61" s="613"/>
      <c r="F61" s="208">
        <f>SUM(F56:F60)</f>
        <v>0</v>
      </c>
    </row>
    <row r="62" spans="1:6" ht="15" thickBot="1">
      <c r="A62" s="200"/>
      <c r="B62" s="540"/>
      <c r="C62" s="611"/>
      <c r="D62" s="219"/>
      <c r="E62" s="614"/>
      <c r="F62" s="221"/>
    </row>
    <row r="63" spans="1:6" ht="15" thickBot="1">
      <c r="A63" s="210"/>
      <c r="B63" s="669" t="s">
        <v>301</v>
      </c>
      <c r="C63" s="670"/>
      <c r="D63" s="670"/>
      <c r="E63" s="670"/>
      <c r="F63" s="671"/>
    </row>
    <row r="64" spans="1:6" ht="38.25">
      <c r="A64" s="209" t="s">
        <v>302</v>
      </c>
      <c r="B64" s="539" t="s">
        <v>200</v>
      </c>
      <c r="C64" s="609" t="s">
        <v>9</v>
      </c>
      <c r="D64" s="610">
        <v>2</v>
      </c>
      <c r="E64" s="658"/>
      <c r="F64" s="218">
        <f t="shared" ref="F64:F69" si="5">D64*E64</f>
        <v>0</v>
      </c>
    </row>
    <row r="65" spans="1:6" ht="25.5">
      <c r="A65" s="209" t="s">
        <v>303</v>
      </c>
      <c r="B65" s="539" t="s">
        <v>201</v>
      </c>
      <c r="C65" s="609" t="s">
        <v>193</v>
      </c>
      <c r="D65" s="610">
        <v>1</v>
      </c>
      <c r="E65" s="658"/>
      <c r="F65" s="218">
        <f t="shared" si="5"/>
        <v>0</v>
      </c>
    </row>
    <row r="66" spans="1:6">
      <c r="A66" s="209" t="s">
        <v>304</v>
      </c>
      <c r="B66" s="539" t="s">
        <v>202</v>
      </c>
      <c r="C66" s="609" t="s">
        <v>9</v>
      </c>
      <c r="D66" s="610">
        <v>1</v>
      </c>
      <c r="E66" s="658"/>
      <c r="F66" s="218">
        <f t="shared" si="5"/>
        <v>0</v>
      </c>
    </row>
    <row r="67" spans="1:6">
      <c r="A67" s="209" t="s">
        <v>305</v>
      </c>
      <c r="B67" s="539" t="s">
        <v>203</v>
      </c>
      <c r="C67" s="609" t="s">
        <v>9</v>
      </c>
      <c r="D67" s="610">
        <v>1</v>
      </c>
      <c r="E67" s="658"/>
      <c r="F67" s="218">
        <f t="shared" si="5"/>
        <v>0</v>
      </c>
    </row>
    <row r="68" spans="1:6">
      <c r="A68" s="209" t="s">
        <v>306</v>
      </c>
      <c r="B68" s="539" t="s">
        <v>204</v>
      </c>
      <c r="C68" s="609" t="s">
        <v>9</v>
      </c>
      <c r="D68" s="610">
        <v>4</v>
      </c>
      <c r="E68" s="658"/>
      <c r="F68" s="218">
        <f t="shared" si="5"/>
        <v>0</v>
      </c>
    </row>
    <row r="69" spans="1:6" ht="15" thickBot="1">
      <c r="A69" s="209" t="s">
        <v>307</v>
      </c>
      <c r="B69" s="539" t="s">
        <v>199</v>
      </c>
      <c r="C69" s="609" t="s">
        <v>193</v>
      </c>
      <c r="D69" s="610">
        <v>1</v>
      </c>
      <c r="E69" s="658"/>
      <c r="F69" s="218">
        <f t="shared" si="5"/>
        <v>0</v>
      </c>
    </row>
    <row r="70" spans="1:6" ht="15" thickBot="1">
      <c r="A70" s="205" t="s">
        <v>308</v>
      </c>
      <c r="B70" s="206" t="s">
        <v>194</v>
      </c>
      <c r="C70" s="615"/>
      <c r="D70" s="616"/>
      <c r="E70" s="617"/>
      <c r="F70" s="208">
        <f>SUM(F64:F69)</f>
        <v>0</v>
      </c>
    </row>
    <row r="71" spans="1:6" ht="15" thickBot="1">
      <c r="A71" s="222"/>
      <c r="B71" s="540"/>
      <c r="C71" s="618"/>
      <c r="D71" s="619"/>
      <c r="E71" s="620"/>
      <c r="F71" s="221"/>
    </row>
    <row r="72" spans="1:6" ht="15" thickBot="1">
      <c r="A72" s="210"/>
      <c r="B72" s="669" t="s">
        <v>309</v>
      </c>
      <c r="C72" s="670"/>
      <c r="D72" s="670"/>
      <c r="E72" s="670"/>
      <c r="F72" s="671"/>
    </row>
    <row r="73" spans="1:6" ht="25.5">
      <c r="A73" s="209" t="s">
        <v>310</v>
      </c>
      <c r="B73" s="539" t="s">
        <v>205</v>
      </c>
      <c r="C73" s="609" t="s">
        <v>9</v>
      </c>
      <c r="D73" s="610">
        <v>30</v>
      </c>
      <c r="E73" s="658"/>
      <c r="F73" s="218">
        <f t="shared" ref="F73:F79" si="6">D73*E73</f>
        <v>0</v>
      </c>
    </row>
    <row r="74" spans="1:6" ht="38.25">
      <c r="A74" s="209" t="s">
        <v>311</v>
      </c>
      <c r="B74" s="539" t="s">
        <v>206</v>
      </c>
      <c r="C74" s="609" t="s">
        <v>6</v>
      </c>
      <c r="D74" s="610">
        <v>4</v>
      </c>
      <c r="E74" s="658"/>
      <c r="F74" s="218">
        <f t="shared" si="6"/>
        <v>0</v>
      </c>
    </row>
    <row r="75" spans="1:6">
      <c r="A75" s="209" t="s">
        <v>312</v>
      </c>
      <c r="B75" s="541" t="s">
        <v>207</v>
      </c>
      <c r="C75" s="609" t="s">
        <v>6</v>
      </c>
      <c r="D75" s="610">
        <v>6</v>
      </c>
      <c r="E75" s="658"/>
      <c r="F75" s="218">
        <f t="shared" si="6"/>
        <v>0</v>
      </c>
    </row>
    <row r="76" spans="1:6">
      <c r="A76" s="209" t="s">
        <v>313</v>
      </c>
      <c r="B76" s="541" t="s">
        <v>208</v>
      </c>
      <c r="C76" s="609" t="s">
        <v>6</v>
      </c>
      <c r="D76" s="610">
        <v>1</v>
      </c>
      <c r="E76" s="658"/>
      <c r="F76" s="218">
        <f t="shared" si="6"/>
        <v>0</v>
      </c>
    </row>
    <row r="77" spans="1:6">
      <c r="A77" s="209" t="s">
        <v>314</v>
      </c>
      <c r="B77" s="541" t="s">
        <v>209</v>
      </c>
      <c r="C77" s="609" t="s">
        <v>6</v>
      </c>
      <c r="D77" s="610">
        <v>3</v>
      </c>
      <c r="E77" s="658"/>
      <c r="F77" s="218">
        <f t="shared" si="6"/>
        <v>0</v>
      </c>
    </row>
    <row r="78" spans="1:6" ht="25.5">
      <c r="A78" s="209" t="s">
        <v>315</v>
      </c>
      <c r="B78" s="541" t="s">
        <v>210</v>
      </c>
      <c r="C78" s="609" t="s">
        <v>193</v>
      </c>
      <c r="D78" s="610">
        <v>1</v>
      </c>
      <c r="E78" s="658"/>
      <c r="F78" s="218">
        <f t="shared" si="6"/>
        <v>0</v>
      </c>
    </row>
    <row r="79" spans="1:6" ht="15" thickBot="1">
      <c r="A79" s="209" t="s">
        <v>316</v>
      </c>
      <c r="B79" s="541" t="s">
        <v>211</v>
      </c>
      <c r="C79" s="609" t="s">
        <v>193</v>
      </c>
      <c r="D79" s="610">
        <v>1</v>
      </c>
      <c r="E79" s="658"/>
      <c r="F79" s="218">
        <f t="shared" si="6"/>
        <v>0</v>
      </c>
    </row>
    <row r="80" spans="1:6" ht="15" thickBot="1">
      <c r="A80" s="205" t="s">
        <v>317</v>
      </c>
      <c r="B80" s="206" t="s">
        <v>194</v>
      </c>
      <c r="C80" s="615"/>
      <c r="D80" s="616"/>
      <c r="E80" s="617"/>
      <c r="F80" s="208">
        <f>SUM(F73:F79)</f>
        <v>0</v>
      </c>
    </row>
    <row r="81" spans="1:6" ht="15" thickBot="1">
      <c r="A81" s="222"/>
      <c r="B81" s="540"/>
      <c r="C81" s="618"/>
      <c r="D81" s="619"/>
      <c r="E81" s="620"/>
      <c r="F81" s="221"/>
    </row>
    <row r="82" spans="1:6" ht="15" thickBot="1">
      <c r="A82" s="210"/>
      <c r="B82" s="669" t="s">
        <v>318</v>
      </c>
      <c r="C82" s="670"/>
      <c r="D82" s="670"/>
      <c r="E82" s="670"/>
      <c r="F82" s="671"/>
    </row>
    <row r="83" spans="1:6" ht="63.75">
      <c r="A83" s="209" t="s">
        <v>319</v>
      </c>
      <c r="B83" s="539" t="s">
        <v>212</v>
      </c>
      <c r="C83" s="609" t="s">
        <v>6</v>
      </c>
      <c r="D83" s="610">
        <v>1</v>
      </c>
      <c r="E83" s="658"/>
      <c r="F83" s="218">
        <f t="shared" ref="F83:F115" si="7">D83*E83</f>
        <v>0</v>
      </c>
    </row>
    <row r="84" spans="1:6" ht="38.25">
      <c r="A84" s="209" t="s">
        <v>320</v>
      </c>
      <c r="B84" s="539" t="s">
        <v>213</v>
      </c>
      <c r="C84" s="609" t="s">
        <v>6</v>
      </c>
      <c r="D84" s="610">
        <v>1</v>
      </c>
      <c r="E84" s="658"/>
      <c r="F84" s="218">
        <f t="shared" si="7"/>
        <v>0</v>
      </c>
    </row>
    <row r="85" spans="1:6">
      <c r="A85" s="209" t="s">
        <v>321</v>
      </c>
      <c r="B85" s="539" t="s">
        <v>214</v>
      </c>
      <c r="C85" s="609" t="s">
        <v>6</v>
      </c>
      <c r="D85" s="610">
        <v>1</v>
      </c>
      <c r="E85" s="658"/>
      <c r="F85" s="218">
        <f t="shared" si="7"/>
        <v>0</v>
      </c>
    </row>
    <row r="86" spans="1:6">
      <c r="A86" s="209" t="s">
        <v>322</v>
      </c>
      <c r="B86" s="539" t="s">
        <v>215</v>
      </c>
      <c r="C86" s="609" t="s">
        <v>6</v>
      </c>
      <c r="D86" s="610">
        <v>4</v>
      </c>
      <c r="E86" s="658"/>
      <c r="F86" s="218">
        <f t="shared" si="7"/>
        <v>0</v>
      </c>
    </row>
    <row r="87" spans="1:6" ht="25.5">
      <c r="A87" s="209" t="s">
        <v>323</v>
      </c>
      <c r="B87" s="539" t="s">
        <v>216</v>
      </c>
      <c r="C87" s="609" t="s">
        <v>6</v>
      </c>
      <c r="D87" s="610">
        <v>2</v>
      </c>
      <c r="E87" s="658"/>
      <c r="F87" s="218">
        <f t="shared" si="7"/>
        <v>0</v>
      </c>
    </row>
    <row r="88" spans="1:6">
      <c r="A88" s="209" t="s">
        <v>324</v>
      </c>
      <c r="B88" s="539" t="s">
        <v>217</v>
      </c>
      <c r="C88" s="609" t="s">
        <v>6</v>
      </c>
      <c r="D88" s="610">
        <v>3</v>
      </c>
      <c r="E88" s="658"/>
      <c r="F88" s="218">
        <f t="shared" si="7"/>
        <v>0</v>
      </c>
    </row>
    <row r="89" spans="1:6">
      <c r="A89" s="209" t="s">
        <v>325</v>
      </c>
      <c r="B89" s="539" t="s">
        <v>218</v>
      </c>
      <c r="C89" s="609" t="s">
        <v>6</v>
      </c>
      <c r="D89" s="610">
        <v>1</v>
      </c>
      <c r="E89" s="658"/>
      <c r="F89" s="218">
        <f t="shared" si="7"/>
        <v>0</v>
      </c>
    </row>
    <row r="90" spans="1:6">
      <c r="A90" s="209" t="s">
        <v>326</v>
      </c>
      <c r="B90" s="539" t="s">
        <v>219</v>
      </c>
      <c r="C90" s="609" t="s">
        <v>6</v>
      </c>
      <c r="D90" s="610">
        <v>1</v>
      </c>
      <c r="E90" s="658"/>
      <c r="F90" s="218">
        <f t="shared" si="7"/>
        <v>0</v>
      </c>
    </row>
    <row r="91" spans="1:6">
      <c r="A91" s="209" t="s">
        <v>327</v>
      </c>
      <c r="B91" s="539" t="s">
        <v>220</v>
      </c>
      <c r="C91" s="609" t="s">
        <v>6</v>
      </c>
      <c r="D91" s="610">
        <v>6</v>
      </c>
      <c r="E91" s="658"/>
      <c r="F91" s="218">
        <f t="shared" si="7"/>
        <v>0</v>
      </c>
    </row>
    <row r="92" spans="1:6">
      <c r="A92" s="209" t="s">
        <v>328</v>
      </c>
      <c r="B92" s="539" t="s">
        <v>221</v>
      </c>
      <c r="C92" s="609" t="s">
        <v>6</v>
      </c>
      <c r="D92" s="610">
        <v>1</v>
      </c>
      <c r="E92" s="658"/>
      <c r="F92" s="218">
        <f t="shared" si="7"/>
        <v>0</v>
      </c>
    </row>
    <row r="93" spans="1:6">
      <c r="A93" s="209" t="s">
        <v>329</v>
      </c>
      <c r="B93" s="539" t="s">
        <v>222</v>
      </c>
      <c r="C93" s="609" t="s">
        <v>6</v>
      </c>
      <c r="D93" s="610">
        <v>1</v>
      </c>
      <c r="E93" s="658"/>
      <c r="F93" s="218">
        <f t="shared" si="7"/>
        <v>0</v>
      </c>
    </row>
    <row r="94" spans="1:6">
      <c r="A94" s="209" t="s">
        <v>330</v>
      </c>
      <c r="B94" s="539" t="s">
        <v>223</v>
      </c>
      <c r="C94" s="609" t="s">
        <v>6</v>
      </c>
      <c r="D94" s="610">
        <v>1</v>
      </c>
      <c r="E94" s="658"/>
      <c r="F94" s="218">
        <f t="shared" si="7"/>
        <v>0</v>
      </c>
    </row>
    <row r="95" spans="1:6" ht="38.25">
      <c r="A95" s="209" t="s">
        <v>331</v>
      </c>
      <c r="B95" s="539" t="s">
        <v>224</v>
      </c>
      <c r="C95" s="609" t="s">
        <v>6</v>
      </c>
      <c r="D95" s="610">
        <v>1</v>
      </c>
      <c r="E95" s="658"/>
      <c r="F95" s="218">
        <f t="shared" si="7"/>
        <v>0</v>
      </c>
    </row>
    <row r="96" spans="1:6" ht="25.5">
      <c r="A96" s="209" t="s">
        <v>332</v>
      </c>
      <c r="B96" s="539" t="s">
        <v>225</v>
      </c>
      <c r="C96" s="609" t="s">
        <v>6</v>
      </c>
      <c r="D96" s="610">
        <v>1</v>
      </c>
      <c r="E96" s="658"/>
      <c r="F96" s="218">
        <f t="shared" si="7"/>
        <v>0</v>
      </c>
    </row>
    <row r="97" spans="1:6" ht="25.5">
      <c r="A97" s="209" t="s">
        <v>333</v>
      </c>
      <c r="B97" s="539" t="s">
        <v>226</v>
      </c>
      <c r="C97" s="609" t="s">
        <v>6</v>
      </c>
      <c r="D97" s="610">
        <v>1</v>
      </c>
      <c r="E97" s="658"/>
      <c r="F97" s="218">
        <f t="shared" si="7"/>
        <v>0</v>
      </c>
    </row>
    <row r="98" spans="1:6">
      <c r="A98" s="209" t="s">
        <v>334</v>
      </c>
      <c r="B98" s="539" t="s">
        <v>227</v>
      </c>
      <c r="C98" s="609" t="s">
        <v>6</v>
      </c>
      <c r="D98" s="610">
        <v>1</v>
      </c>
      <c r="E98" s="658"/>
      <c r="F98" s="218">
        <f t="shared" si="7"/>
        <v>0</v>
      </c>
    </row>
    <row r="99" spans="1:6" ht="25.5">
      <c r="A99" s="209" t="s">
        <v>335</v>
      </c>
      <c r="B99" s="539" t="s">
        <v>228</v>
      </c>
      <c r="C99" s="609" t="s">
        <v>6</v>
      </c>
      <c r="D99" s="610">
        <v>1</v>
      </c>
      <c r="E99" s="658"/>
      <c r="F99" s="218">
        <f t="shared" si="7"/>
        <v>0</v>
      </c>
    </row>
    <row r="100" spans="1:6" ht="25.5">
      <c r="A100" s="209" t="s">
        <v>336</v>
      </c>
      <c r="B100" s="539" t="s">
        <v>229</v>
      </c>
      <c r="C100" s="609" t="s">
        <v>6</v>
      </c>
      <c r="D100" s="610">
        <v>1</v>
      </c>
      <c r="E100" s="658"/>
      <c r="F100" s="218">
        <f t="shared" si="7"/>
        <v>0</v>
      </c>
    </row>
    <row r="101" spans="1:6" ht="25.5">
      <c r="A101" s="209" t="s">
        <v>337</v>
      </c>
      <c r="B101" s="539" t="s">
        <v>230</v>
      </c>
      <c r="C101" s="609" t="s">
        <v>6</v>
      </c>
      <c r="D101" s="610">
        <v>1</v>
      </c>
      <c r="E101" s="658"/>
      <c r="F101" s="218">
        <f t="shared" si="7"/>
        <v>0</v>
      </c>
    </row>
    <row r="102" spans="1:6">
      <c r="A102" s="209" t="s">
        <v>338</v>
      </c>
      <c r="B102" s="539" t="s">
        <v>231</v>
      </c>
      <c r="C102" s="609" t="s">
        <v>6</v>
      </c>
      <c r="D102" s="610">
        <v>1</v>
      </c>
      <c r="E102" s="658"/>
      <c r="F102" s="218">
        <f t="shared" si="7"/>
        <v>0</v>
      </c>
    </row>
    <row r="103" spans="1:6" ht="51">
      <c r="A103" s="209" t="s">
        <v>339</v>
      </c>
      <c r="B103" s="539" t="s">
        <v>232</v>
      </c>
      <c r="C103" s="609" t="s">
        <v>6</v>
      </c>
      <c r="D103" s="610">
        <v>1</v>
      </c>
      <c r="E103" s="658"/>
      <c r="F103" s="218">
        <f t="shared" si="7"/>
        <v>0</v>
      </c>
    </row>
    <row r="104" spans="1:6" ht="25.5">
      <c r="A104" s="209" t="s">
        <v>340</v>
      </c>
      <c r="B104" s="539" t="s">
        <v>410</v>
      </c>
      <c r="C104" s="609" t="s">
        <v>6</v>
      </c>
      <c r="D104" s="610">
        <v>2</v>
      </c>
      <c r="E104" s="658"/>
      <c r="F104" s="218">
        <f t="shared" si="7"/>
        <v>0</v>
      </c>
    </row>
    <row r="105" spans="1:6">
      <c r="A105" s="209" t="s">
        <v>341</v>
      </c>
      <c r="B105" s="539" t="s">
        <v>233</v>
      </c>
      <c r="C105" s="609" t="s">
        <v>6</v>
      </c>
      <c r="D105" s="610">
        <v>2</v>
      </c>
      <c r="E105" s="658"/>
      <c r="F105" s="218">
        <f t="shared" si="7"/>
        <v>0</v>
      </c>
    </row>
    <row r="106" spans="1:6" ht="25.5">
      <c r="A106" s="209" t="s">
        <v>342</v>
      </c>
      <c r="B106" s="539" t="s">
        <v>234</v>
      </c>
      <c r="C106" s="609" t="s">
        <v>6</v>
      </c>
      <c r="D106" s="610">
        <v>8</v>
      </c>
      <c r="E106" s="658"/>
      <c r="F106" s="218">
        <f t="shared" si="7"/>
        <v>0</v>
      </c>
    </row>
    <row r="107" spans="1:6" ht="25.5">
      <c r="A107" s="209" t="s">
        <v>343</v>
      </c>
      <c r="B107" s="539" t="s">
        <v>235</v>
      </c>
      <c r="C107" s="609" t="s">
        <v>6</v>
      </c>
      <c r="D107" s="610">
        <v>1</v>
      </c>
      <c r="E107" s="658"/>
      <c r="F107" s="218">
        <f t="shared" si="7"/>
        <v>0</v>
      </c>
    </row>
    <row r="108" spans="1:6" ht="38.25">
      <c r="A108" s="209" t="s">
        <v>344</v>
      </c>
      <c r="B108" s="539" t="s">
        <v>236</v>
      </c>
      <c r="C108" s="609" t="s">
        <v>6</v>
      </c>
      <c r="D108" s="610">
        <v>2</v>
      </c>
      <c r="E108" s="658"/>
      <c r="F108" s="218">
        <f t="shared" si="7"/>
        <v>0</v>
      </c>
    </row>
    <row r="109" spans="1:6" ht="25.5">
      <c r="A109" s="209" t="s">
        <v>345</v>
      </c>
      <c r="B109" s="539" t="s">
        <v>237</v>
      </c>
      <c r="C109" s="609" t="s">
        <v>6</v>
      </c>
      <c r="D109" s="610">
        <v>2</v>
      </c>
      <c r="E109" s="658"/>
      <c r="F109" s="218">
        <f t="shared" si="7"/>
        <v>0</v>
      </c>
    </row>
    <row r="110" spans="1:6" ht="25.5">
      <c r="A110" s="209" t="s">
        <v>346</v>
      </c>
      <c r="B110" s="539" t="s">
        <v>238</v>
      </c>
      <c r="C110" s="609" t="s">
        <v>6</v>
      </c>
      <c r="D110" s="610">
        <v>2</v>
      </c>
      <c r="E110" s="658"/>
      <c r="F110" s="218">
        <f t="shared" si="7"/>
        <v>0</v>
      </c>
    </row>
    <row r="111" spans="1:6">
      <c r="A111" s="209" t="s">
        <v>347</v>
      </c>
      <c r="B111" s="539" t="s">
        <v>239</v>
      </c>
      <c r="C111" s="609" t="s">
        <v>6</v>
      </c>
      <c r="D111" s="610">
        <v>1</v>
      </c>
      <c r="E111" s="658"/>
      <c r="F111" s="218">
        <f t="shared" si="7"/>
        <v>0</v>
      </c>
    </row>
    <row r="112" spans="1:6" ht="25.5">
      <c r="A112" s="209" t="s">
        <v>348</v>
      </c>
      <c r="B112" s="539" t="s">
        <v>240</v>
      </c>
      <c r="C112" s="609" t="s">
        <v>6</v>
      </c>
      <c r="D112" s="610">
        <v>1</v>
      </c>
      <c r="E112" s="658"/>
      <c r="F112" s="218">
        <f t="shared" si="7"/>
        <v>0</v>
      </c>
    </row>
    <row r="113" spans="1:6" ht="25.5">
      <c r="A113" s="209" t="s">
        <v>349</v>
      </c>
      <c r="B113" s="539" t="s">
        <v>241</v>
      </c>
      <c r="C113" s="609" t="s">
        <v>6</v>
      </c>
      <c r="D113" s="610">
        <v>1</v>
      </c>
      <c r="E113" s="658"/>
      <c r="F113" s="218">
        <f t="shared" si="7"/>
        <v>0</v>
      </c>
    </row>
    <row r="114" spans="1:6">
      <c r="A114" s="209" t="s">
        <v>350</v>
      </c>
      <c r="B114" s="539" t="s">
        <v>242</v>
      </c>
      <c r="C114" s="609" t="s">
        <v>6</v>
      </c>
      <c r="D114" s="610">
        <v>1</v>
      </c>
      <c r="E114" s="658"/>
      <c r="F114" s="218">
        <f t="shared" si="7"/>
        <v>0</v>
      </c>
    </row>
    <row r="115" spans="1:6" ht="26.25" thickBot="1">
      <c r="A115" s="209" t="s">
        <v>351</v>
      </c>
      <c r="B115" s="539" t="s">
        <v>243</v>
      </c>
      <c r="C115" s="609" t="s">
        <v>193</v>
      </c>
      <c r="D115" s="610">
        <v>1</v>
      </c>
      <c r="E115" s="658"/>
      <c r="F115" s="218">
        <f t="shared" si="7"/>
        <v>0</v>
      </c>
    </row>
    <row r="116" spans="1:6" ht="15" thickBot="1">
      <c r="A116" s="211" t="s">
        <v>352</v>
      </c>
      <c r="B116" s="206" t="s">
        <v>194</v>
      </c>
      <c r="C116" s="615"/>
      <c r="D116" s="616"/>
      <c r="E116" s="617"/>
      <c r="F116" s="208">
        <f>SUM(F83:F115)</f>
        <v>0</v>
      </c>
    </row>
    <row r="117" spans="1:6" ht="15" thickBot="1">
      <c r="A117" s="222"/>
      <c r="B117" s="540"/>
      <c r="C117" s="618"/>
      <c r="D117" s="619"/>
      <c r="E117" s="620"/>
      <c r="F117" s="221"/>
    </row>
    <row r="118" spans="1:6" ht="15" thickBot="1">
      <c r="A118" s="210"/>
      <c r="B118" s="669" t="s">
        <v>353</v>
      </c>
      <c r="C118" s="670"/>
      <c r="D118" s="670"/>
      <c r="E118" s="670"/>
      <c r="F118" s="671"/>
    </row>
    <row r="119" spans="1:6" ht="25.5">
      <c r="A119" s="209" t="s">
        <v>354</v>
      </c>
      <c r="B119" s="539" t="s">
        <v>244</v>
      </c>
      <c r="C119" s="609" t="s">
        <v>193</v>
      </c>
      <c r="D119" s="610">
        <v>1</v>
      </c>
      <c r="E119" s="658"/>
      <c r="F119" s="218">
        <f>D119*E119</f>
        <v>0</v>
      </c>
    </row>
    <row r="120" spans="1:6" ht="38.25">
      <c r="A120" s="209" t="s">
        <v>355</v>
      </c>
      <c r="B120" s="539" t="s">
        <v>245</v>
      </c>
      <c r="C120" s="609" t="s">
        <v>193</v>
      </c>
      <c r="D120" s="610">
        <v>1</v>
      </c>
      <c r="E120" s="658"/>
      <c r="F120" s="218">
        <f t="shared" ref="F120:F122" si="8">D120*E120</f>
        <v>0</v>
      </c>
    </row>
    <row r="121" spans="1:6" ht="25.5">
      <c r="A121" s="209" t="s">
        <v>356</v>
      </c>
      <c r="B121" s="541" t="s">
        <v>246</v>
      </c>
      <c r="C121" s="609" t="s">
        <v>193</v>
      </c>
      <c r="D121" s="610">
        <v>1</v>
      </c>
      <c r="E121" s="658"/>
      <c r="F121" s="218">
        <f t="shared" si="8"/>
        <v>0</v>
      </c>
    </row>
    <row r="122" spans="1:6" ht="15" thickBot="1">
      <c r="A122" s="209" t="s">
        <v>357</v>
      </c>
      <c r="B122" s="541" t="s">
        <v>247</v>
      </c>
      <c r="C122" s="609" t="s">
        <v>193</v>
      </c>
      <c r="D122" s="610">
        <v>1</v>
      </c>
      <c r="E122" s="658"/>
      <c r="F122" s="218">
        <f t="shared" si="8"/>
        <v>0</v>
      </c>
    </row>
    <row r="123" spans="1:6" ht="15" thickBot="1">
      <c r="A123" s="211" t="s">
        <v>358</v>
      </c>
      <c r="B123" s="206" t="s">
        <v>194</v>
      </c>
      <c r="C123" s="615"/>
      <c r="D123" s="616"/>
      <c r="E123" s="617"/>
      <c r="F123" s="208">
        <f>SUM(F119:F122)</f>
        <v>0</v>
      </c>
    </row>
    <row r="124" spans="1:6" ht="15" thickBot="1">
      <c r="A124" s="222"/>
      <c r="B124" s="540"/>
      <c r="C124" s="618"/>
      <c r="D124" s="619"/>
      <c r="E124" s="620"/>
      <c r="F124" s="221"/>
    </row>
    <row r="125" spans="1:6" ht="15" thickBot="1">
      <c r="A125" s="210"/>
      <c r="B125" s="669" t="s">
        <v>359</v>
      </c>
      <c r="C125" s="672"/>
      <c r="D125" s="672"/>
      <c r="E125" s="672"/>
      <c r="F125" s="673"/>
    </row>
    <row r="126" spans="1:6" ht="25.5">
      <c r="A126" s="209" t="s">
        <v>360</v>
      </c>
      <c r="B126" s="539" t="s">
        <v>248</v>
      </c>
      <c r="C126" s="609" t="s">
        <v>6</v>
      </c>
      <c r="D126" s="610">
        <v>1</v>
      </c>
      <c r="E126" s="658"/>
      <c r="F126" s="218">
        <f t="shared" ref="F126:F152" si="9">D126*E126</f>
        <v>0</v>
      </c>
    </row>
    <row r="127" spans="1:6" ht="25.5">
      <c r="A127" s="209" t="s">
        <v>361</v>
      </c>
      <c r="B127" s="539" t="s">
        <v>201</v>
      </c>
      <c r="C127" s="609" t="s">
        <v>6</v>
      </c>
      <c r="D127" s="610">
        <v>1</v>
      </c>
      <c r="E127" s="658"/>
      <c r="F127" s="218">
        <f t="shared" si="9"/>
        <v>0</v>
      </c>
    </row>
    <row r="128" spans="1:6" ht="25.5">
      <c r="A128" s="209" t="s">
        <v>362</v>
      </c>
      <c r="B128" s="539" t="s">
        <v>249</v>
      </c>
      <c r="C128" s="609" t="s">
        <v>250</v>
      </c>
      <c r="D128" s="610">
        <v>1</v>
      </c>
      <c r="E128" s="658"/>
      <c r="F128" s="218">
        <f t="shared" si="9"/>
        <v>0</v>
      </c>
    </row>
    <row r="129" spans="1:6">
      <c r="A129" s="209" t="s">
        <v>363</v>
      </c>
      <c r="B129" s="539" t="s">
        <v>251</v>
      </c>
      <c r="C129" s="609" t="s">
        <v>6</v>
      </c>
      <c r="D129" s="610">
        <v>3</v>
      </c>
      <c r="E129" s="658"/>
      <c r="F129" s="218">
        <f t="shared" si="9"/>
        <v>0</v>
      </c>
    </row>
    <row r="130" spans="1:6">
      <c r="A130" s="209" t="s">
        <v>364</v>
      </c>
      <c r="B130" s="539" t="s">
        <v>252</v>
      </c>
      <c r="C130" s="609" t="s">
        <v>6</v>
      </c>
      <c r="D130" s="610">
        <v>3</v>
      </c>
      <c r="E130" s="658"/>
      <c r="F130" s="218">
        <f t="shared" si="9"/>
        <v>0</v>
      </c>
    </row>
    <row r="131" spans="1:6">
      <c r="A131" s="209" t="s">
        <v>365</v>
      </c>
      <c r="B131" s="539" t="s">
        <v>253</v>
      </c>
      <c r="C131" s="609" t="s">
        <v>6</v>
      </c>
      <c r="D131" s="610">
        <v>3</v>
      </c>
      <c r="E131" s="658"/>
      <c r="F131" s="218">
        <f t="shared" si="9"/>
        <v>0</v>
      </c>
    </row>
    <row r="132" spans="1:6">
      <c r="A132" s="209" t="s">
        <v>366</v>
      </c>
      <c r="B132" s="539" t="s">
        <v>254</v>
      </c>
      <c r="C132" s="609" t="s">
        <v>6</v>
      </c>
      <c r="D132" s="610">
        <v>3</v>
      </c>
      <c r="E132" s="658"/>
      <c r="F132" s="218">
        <f t="shared" si="9"/>
        <v>0</v>
      </c>
    </row>
    <row r="133" spans="1:6" ht="25.5">
      <c r="A133" s="209" t="s">
        <v>367</v>
      </c>
      <c r="B133" s="539" t="s">
        <v>255</v>
      </c>
      <c r="C133" s="609" t="s">
        <v>6</v>
      </c>
      <c r="D133" s="610">
        <v>3</v>
      </c>
      <c r="E133" s="658"/>
      <c r="F133" s="218">
        <f t="shared" si="9"/>
        <v>0</v>
      </c>
    </row>
    <row r="134" spans="1:6" ht="27">
      <c r="A134" s="209" t="s">
        <v>368</v>
      </c>
      <c r="B134" s="539" t="s">
        <v>288</v>
      </c>
      <c r="C134" s="609" t="s">
        <v>9</v>
      </c>
      <c r="D134" s="610">
        <v>70</v>
      </c>
      <c r="E134" s="658"/>
      <c r="F134" s="218">
        <f t="shared" si="9"/>
        <v>0</v>
      </c>
    </row>
    <row r="135" spans="1:6">
      <c r="A135" s="209" t="s">
        <v>369</v>
      </c>
      <c r="B135" s="539" t="s">
        <v>256</v>
      </c>
      <c r="C135" s="609" t="s">
        <v>9</v>
      </c>
      <c r="D135" s="610">
        <v>66</v>
      </c>
      <c r="E135" s="658"/>
      <c r="F135" s="218">
        <f t="shared" si="9"/>
        <v>0</v>
      </c>
    </row>
    <row r="136" spans="1:6">
      <c r="A136" s="209" t="s">
        <v>370</v>
      </c>
      <c r="B136" s="539" t="s">
        <v>257</v>
      </c>
      <c r="C136" s="609" t="s">
        <v>9</v>
      </c>
      <c r="D136" s="610">
        <v>70</v>
      </c>
      <c r="E136" s="658"/>
      <c r="F136" s="218">
        <f t="shared" si="9"/>
        <v>0</v>
      </c>
    </row>
    <row r="137" spans="1:6" ht="25.5">
      <c r="A137" s="209" t="s">
        <v>371</v>
      </c>
      <c r="B137" s="539" t="s">
        <v>258</v>
      </c>
      <c r="C137" s="609" t="s">
        <v>9</v>
      </c>
      <c r="D137" s="610">
        <v>66</v>
      </c>
      <c r="E137" s="658"/>
      <c r="F137" s="218">
        <f t="shared" si="9"/>
        <v>0</v>
      </c>
    </row>
    <row r="138" spans="1:6" ht="38.25">
      <c r="A138" s="209" t="s">
        <v>372</v>
      </c>
      <c r="B138" s="539" t="s">
        <v>259</v>
      </c>
      <c r="C138" s="609" t="s">
        <v>9</v>
      </c>
      <c r="D138" s="610">
        <v>66</v>
      </c>
      <c r="E138" s="658"/>
      <c r="F138" s="218">
        <f t="shared" si="9"/>
        <v>0</v>
      </c>
    </row>
    <row r="139" spans="1:6">
      <c r="A139" s="209" t="s">
        <v>373</v>
      </c>
      <c r="B139" s="539" t="s">
        <v>260</v>
      </c>
      <c r="C139" s="609" t="s">
        <v>9</v>
      </c>
      <c r="D139" s="610">
        <v>18</v>
      </c>
      <c r="E139" s="658"/>
      <c r="F139" s="218">
        <f t="shared" si="9"/>
        <v>0</v>
      </c>
    </row>
    <row r="140" spans="1:6">
      <c r="A140" s="209" t="s">
        <v>374</v>
      </c>
      <c r="B140" s="539" t="s">
        <v>261</v>
      </c>
      <c r="C140" s="609" t="s">
        <v>9</v>
      </c>
      <c r="D140" s="610">
        <v>19</v>
      </c>
      <c r="E140" s="658"/>
      <c r="F140" s="218">
        <f t="shared" si="9"/>
        <v>0</v>
      </c>
    </row>
    <row r="141" spans="1:6">
      <c r="A141" s="209" t="s">
        <v>375</v>
      </c>
      <c r="B141" s="539" t="s">
        <v>262</v>
      </c>
      <c r="C141" s="609" t="s">
        <v>193</v>
      </c>
      <c r="D141" s="610">
        <v>2</v>
      </c>
      <c r="E141" s="658"/>
      <c r="F141" s="218">
        <f t="shared" si="9"/>
        <v>0</v>
      </c>
    </row>
    <row r="142" spans="1:6">
      <c r="A142" s="209" t="s">
        <v>376</v>
      </c>
      <c r="B142" s="539" t="s">
        <v>263</v>
      </c>
      <c r="C142" s="609" t="s">
        <v>193</v>
      </c>
      <c r="D142" s="610">
        <v>1</v>
      </c>
      <c r="E142" s="658"/>
      <c r="F142" s="218">
        <f t="shared" si="9"/>
        <v>0</v>
      </c>
    </row>
    <row r="143" spans="1:6">
      <c r="A143" s="209" t="s">
        <v>377</v>
      </c>
      <c r="B143" s="539" t="s">
        <v>264</v>
      </c>
      <c r="C143" s="609" t="s">
        <v>193</v>
      </c>
      <c r="D143" s="610">
        <v>1</v>
      </c>
      <c r="E143" s="658"/>
      <c r="F143" s="218">
        <f t="shared" si="9"/>
        <v>0</v>
      </c>
    </row>
    <row r="144" spans="1:6">
      <c r="A144" s="209" t="s">
        <v>378</v>
      </c>
      <c r="B144" s="539" t="s">
        <v>265</v>
      </c>
      <c r="C144" s="609" t="s">
        <v>193</v>
      </c>
      <c r="D144" s="610">
        <v>1</v>
      </c>
      <c r="E144" s="658"/>
      <c r="F144" s="218">
        <f t="shared" si="9"/>
        <v>0</v>
      </c>
    </row>
    <row r="145" spans="1:6">
      <c r="A145" s="209" t="s">
        <v>379</v>
      </c>
      <c r="B145" s="539" t="s">
        <v>266</v>
      </c>
      <c r="C145" s="609" t="s">
        <v>193</v>
      </c>
      <c r="D145" s="610">
        <v>1</v>
      </c>
      <c r="E145" s="658"/>
      <c r="F145" s="218">
        <f t="shared" si="9"/>
        <v>0</v>
      </c>
    </row>
    <row r="146" spans="1:6" ht="25.5">
      <c r="A146" s="209" t="s">
        <v>380</v>
      </c>
      <c r="B146" s="539" t="s">
        <v>267</v>
      </c>
      <c r="C146" s="609" t="s">
        <v>193</v>
      </c>
      <c r="D146" s="610">
        <v>1</v>
      </c>
      <c r="E146" s="658"/>
      <c r="F146" s="218">
        <f t="shared" si="9"/>
        <v>0</v>
      </c>
    </row>
    <row r="147" spans="1:6">
      <c r="A147" s="209" t="s">
        <v>381</v>
      </c>
      <c r="B147" s="539" t="s">
        <v>268</v>
      </c>
      <c r="C147" s="609" t="s">
        <v>193</v>
      </c>
      <c r="D147" s="610">
        <v>1</v>
      </c>
      <c r="E147" s="658"/>
      <c r="F147" s="218">
        <f t="shared" si="9"/>
        <v>0</v>
      </c>
    </row>
    <row r="148" spans="1:6" ht="25.5">
      <c r="A148" s="209" t="s">
        <v>382</v>
      </c>
      <c r="B148" s="539" t="s">
        <v>269</v>
      </c>
      <c r="C148" s="609" t="s">
        <v>193</v>
      </c>
      <c r="D148" s="610">
        <v>1</v>
      </c>
      <c r="E148" s="658"/>
      <c r="F148" s="218">
        <f t="shared" si="9"/>
        <v>0</v>
      </c>
    </row>
    <row r="149" spans="1:6">
      <c r="A149" s="209" t="s">
        <v>383</v>
      </c>
      <c r="B149" s="539" t="s">
        <v>270</v>
      </c>
      <c r="C149" s="609" t="s">
        <v>193</v>
      </c>
      <c r="D149" s="610">
        <v>1</v>
      </c>
      <c r="E149" s="658"/>
      <c r="F149" s="218">
        <f t="shared" si="9"/>
        <v>0</v>
      </c>
    </row>
    <row r="150" spans="1:6">
      <c r="A150" s="209" t="s">
        <v>384</v>
      </c>
      <c r="B150" s="539" t="s">
        <v>271</v>
      </c>
      <c r="C150" s="609" t="s">
        <v>193</v>
      </c>
      <c r="D150" s="610">
        <v>1</v>
      </c>
      <c r="E150" s="658"/>
      <c r="F150" s="218">
        <f t="shared" si="9"/>
        <v>0</v>
      </c>
    </row>
    <row r="151" spans="1:6">
      <c r="A151" s="209" t="s">
        <v>385</v>
      </c>
      <c r="B151" s="539" t="s">
        <v>272</v>
      </c>
      <c r="C151" s="609" t="s">
        <v>193</v>
      </c>
      <c r="D151" s="610">
        <v>1</v>
      </c>
      <c r="E151" s="658"/>
      <c r="F151" s="218">
        <f t="shared" si="9"/>
        <v>0</v>
      </c>
    </row>
    <row r="152" spans="1:6" ht="15" thickBot="1">
      <c r="A152" s="209" t="s">
        <v>386</v>
      </c>
      <c r="B152" s="539" t="s">
        <v>211</v>
      </c>
      <c r="C152" s="609" t="s">
        <v>193</v>
      </c>
      <c r="D152" s="610">
        <v>1</v>
      </c>
      <c r="E152" s="658"/>
      <c r="F152" s="218">
        <f t="shared" si="9"/>
        <v>0</v>
      </c>
    </row>
    <row r="153" spans="1:6" ht="15" thickBot="1">
      <c r="A153" s="211" t="s">
        <v>387</v>
      </c>
      <c r="B153" s="206" t="s">
        <v>194</v>
      </c>
      <c r="C153" s="615"/>
      <c r="D153" s="616"/>
      <c r="E153" s="617"/>
      <c r="F153" s="208">
        <f>SUM(F126:F152)</f>
        <v>0</v>
      </c>
    </row>
    <row r="154" spans="1:6" ht="15" thickBot="1">
      <c r="A154" s="222"/>
      <c r="B154" s="540"/>
      <c r="C154" s="618"/>
      <c r="D154" s="619"/>
      <c r="E154" s="620"/>
      <c r="F154" s="221"/>
    </row>
    <row r="155" spans="1:6" ht="15" thickBot="1">
      <c r="A155" s="210"/>
      <c r="B155" s="201" t="s">
        <v>388</v>
      </c>
      <c r="C155" s="615"/>
      <c r="D155" s="615"/>
      <c r="E155" s="621"/>
      <c r="F155" s="212"/>
    </row>
    <row r="156" spans="1:6" ht="25.5">
      <c r="A156" s="209" t="s">
        <v>389</v>
      </c>
      <c r="B156" s="539" t="s">
        <v>273</v>
      </c>
      <c r="C156" s="609" t="s">
        <v>6</v>
      </c>
      <c r="D156" s="610">
        <v>2</v>
      </c>
      <c r="E156" s="658"/>
      <c r="F156" s="218">
        <f>D156*E156</f>
        <v>0</v>
      </c>
    </row>
    <row r="157" spans="1:6" ht="25.5">
      <c r="A157" s="209" t="s">
        <v>390</v>
      </c>
      <c r="B157" s="539" t="s">
        <v>274</v>
      </c>
      <c r="C157" s="609" t="s">
        <v>6</v>
      </c>
      <c r="D157" s="610">
        <v>2</v>
      </c>
      <c r="E157" s="658"/>
      <c r="F157" s="218">
        <f t="shared" ref="F157:F165" si="10">D157*E157</f>
        <v>0</v>
      </c>
    </row>
    <row r="158" spans="1:6" ht="25.5">
      <c r="A158" s="209" t="s">
        <v>391</v>
      </c>
      <c r="B158" s="539" t="s">
        <v>275</v>
      </c>
      <c r="C158" s="609" t="s">
        <v>6</v>
      </c>
      <c r="D158" s="610">
        <v>1</v>
      </c>
      <c r="E158" s="658"/>
      <c r="F158" s="218">
        <f t="shared" si="10"/>
        <v>0</v>
      </c>
    </row>
    <row r="159" spans="1:6" ht="38.25">
      <c r="A159" s="209" t="s">
        <v>392</v>
      </c>
      <c r="B159" s="539" t="s">
        <v>276</v>
      </c>
      <c r="C159" s="609" t="s">
        <v>6</v>
      </c>
      <c r="D159" s="610">
        <v>1</v>
      </c>
      <c r="E159" s="658"/>
      <c r="F159" s="218">
        <f t="shared" si="10"/>
        <v>0</v>
      </c>
    </row>
    <row r="160" spans="1:6" ht="25.5">
      <c r="A160" s="209" t="s">
        <v>393</v>
      </c>
      <c r="B160" s="539" t="s">
        <v>277</v>
      </c>
      <c r="C160" s="609" t="s">
        <v>6</v>
      </c>
      <c r="D160" s="610">
        <v>1</v>
      </c>
      <c r="E160" s="658"/>
      <c r="F160" s="218">
        <f t="shared" si="10"/>
        <v>0</v>
      </c>
    </row>
    <row r="161" spans="1:6" ht="51">
      <c r="A161" s="209" t="s">
        <v>394</v>
      </c>
      <c r="B161" s="539" t="s">
        <v>278</v>
      </c>
      <c r="C161" s="609" t="s">
        <v>6</v>
      </c>
      <c r="D161" s="610">
        <v>1</v>
      </c>
      <c r="E161" s="658"/>
      <c r="F161" s="218">
        <f t="shared" si="10"/>
        <v>0</v>
      </c>
    </row>
    <row r="162" spans="1:6">
      <c r="A162" s="209" t="s">
        <v>395</v>
      </c>
      <c r="B162" s="539" t="s">
        <v>279</v>
      </c>
      <c r="C162" s="609" t="s">
        <v>6</v>
      </c>
      <c r="D162" s="610">
        <v>2</v>
      </c>
      <c r="E162" s="658"/>
      <c r="F162" s="218">
        <f t="shared" si="10"/>
        <v>0</v>
      </c>
    </row>
    <row r="163" spans="1:6">
      <c r="A163" s="209" t="s">
        <v>396</v>
      </c>
      <c r="B163" s="539" t="s">
        <v>280</v>
      </c>
      <c r="C163" s="609" t="s">
        <v>6</v>
      </c>
      <c r="D163" s="610">
        <v>2</v>
      </c>
      <c r="E163" s="658"/>
      <c r="F163" s="218">
        <f t="shared" si="10"/>
        <v>0</v>
      </c>
    </row>
    <row r="164" spans="1:6">
      <c r="A164" s="209" t="s">
        <v>397</v>
      </c>
      <c r="B164" s="539" t="s">
        <v>281</v>
      </c>
      <c r="C164" s="609" t="s">
        <v>6</v>
      </c>
      <c r="D164" s="610">
        <v>1</v>
      </c>
      <c r="E164" s="658"/>
      <c r="F164" s="218">
        <f t="shared" si="10"/>
        <v>0</v>
      </c>
    </row>
    <row r="165" spans="1:6" ht="15" thickBot="1">
      <c r="A165" s="209" t="s">
        <v>398</v>
      </c>
      <c r="B165" s="539" t="s">
        <v>282</v>
      </c>
      <c r="C165" s="609" t="s">
        <v>6</v>
      </c>
      <c r="D165" s="610">
        <v>1</v>
      </c>
      <c r="E165" s="658"/>
      <c r="F165" s="218">
        <f t="shared" si="10"/>
        <v>0</v>
      </c>
    </row>
    <row r="166" spans="1:6" ht="15" thickBot="1">
      <c r="A166" s="211" t="s">
        <v>399</v>
      </c>
      <c r="B166" s="206" t="s">
        <v>194</v>
      </c>
      <c r="C166" s="615"/>
      <c r="D166" s="616"/>
      <c r="E166" s="617"/>
      <c r="F166" s="208">
        <f>SUM(F156:F165)</f>
        <v>0</v>
      </c>
    </row>
    <row r="167" spans="1:6" ht="15" thickBot="1">
      <c r="A167" s="222"/>
      <c r="B167" s="540"/>
      <c r="C167" s="618"/>
      <c r="D167" s="619"/>
      <c r="E167" s="620"/>
      <c r="F167" s="221"/>
    </row>
    <row r="168" spans="1:6" ht="15" thickBot="1">
      <c r="A168" s="210"/>
      <c r="B168" s="201" t="s">
        <v>400</v>
      </c>
      <c r="C168" s="615"/>
      <c r="D168" s="615"/>
      <c r="E168" s="621"/>
      <c r="F168" s="212"/>
    </row>
    <row r="169" spans="1:6" ht="38.25">
      <c r="A169" s="209" t="s">
        <v>401</v>
      </c>
      <c r="B169" s="541" t="s">
        <v>283</v>
      </c>
      <c r="C169" s="609" t="s">
        <v>193</v>
      </c>
      <c r="D169" s="609">
        <v>1</v>
      </c>
      <c r="E169" s="658"/>
      <c r="F169" s="218">
        <f>D169*E169</f>
        <v>0</v>
      </c>
    </row>
    <row r="170" spans="1:6" ht="38.25">
      <c r="A170" s="209" t="s">
        <v>402</v>
      </c>
      <c r="B170" s="541" t="s">
        <v>284</v>
      </c>
      <c r="C170" s="609" t="s">
        <v>193</v>
      </c>
      <c r="D170" s="609">
        <v>1</v>
      </c>
      <c r="E170" s="658"/>
      <c r="F170" s="218">
        <f t="shared" ref="F170:F173" si="11">D170*E170</f>
        <v>0</v>
      </c>
    </row>
    <row r="171" spans="1:6" ht="25.5">
      <c r="A171" s="209" t="s">
        <v>403</v>
      </c>
      <c r="B171" s="541" t="s">
        <v>285</v>
      </c>
      <c r="C171" s="609" t="s">
        <v>193</v>
      </c>
      <c r="D171" s="609">
        <v>1</v>
      </c>
      <c r="E171" s="658"/>
      <c r="F171" s="218">
        <f t="shared" si="11"/>
        <v>0</v>
      </c>
    </row>
    <row r="172" spans="1:6" ht="38.25">
      <c r="A172" s="209" t="s">
        <v>404</v>
      </c>
      <c r="B172" s="541" t="s">
        <v>286</v>
      </c>
      <c r="C172" s="609" t="s">
        <v>193</v>
      </c>
      <c r="D172" s="609">
        <v>1</v>
      </c>
      <c r="E172" s="658"/>
      <c r="F172" s="218">
        <f t="shared" si="11"/>
        <v>0</v>
      </c>
    </row>
    <row r="173" spans="1:6" ht="15" thickBot="1">
      <c r="A173" s="223" t="s">
        <v>405</v>
      </c>
      <c r="B173" s="542" t="s">
        <v>287</v>
      </c>
      <c r="C173" s="622" t="s">
        <v>193</v>
      </c>
      <c r="D173" s="622">
        <v>1</v>
      </c>
      <c r="E173" s="659"/>
      <c r="F173" s="224">
        <f t="shared" si="11"/>
        <v>0</v>
      </c>
    </row>
    <row r="174" spans="1:6" ht="15" thickBot="1">
      <c r="A174" s="211" t="s">
        <v>406</v>
      </c>
      <c r="B174" s="206" t="s">
        <v>194</v>
      </c>
      <c r="C174" s="615"/>
      <c r="D174" s="616"/>
      <c r="E174" s="617"/>
      <c r="F174" s="208">
        <f>SUM(F169:F173)</f>
        <v>0</v>
      </c>
    </row>
    <row r="175" spans="1:6" ht="26.25" thickBot="1">
      <c r="A175" s="198" t="s">
        <v>289</v>
      </c>
      <c r="B175" s="623" t="s">
        <v>407</v>
      </c>
      <c r="C175" s="624"/>
      <c r="D175" s="625"/>
      <c r="E175" s="626"/>
      <c r="F175" s="213">
        <f>F174+F166+F153+F123+F116+F80+F70+F61+F53</f>
        <v>0</v>
      </c>
    </row>
    <row r="176" spans="1:6" ht="15" thickBot="1">
      <c r="A176" s="214"/>
      <c r="B176" s="583"/>
      <c r="C176" s="584"/>
      <c r="D176" s="585"/>
      <c r="E176" s="627"/>
      <c r="F176" s="215"/>
    </row>
    <row r="177" spans="1:6" ht="15" thickBot="1">
      <c r="A177" s="216"/>
      <c r="B177" s="628" t="s">
        <v>408</v>
      </c>
      <c r="C177" s="629"/>
      <c r="D177" s="630"/>
      <c r="E177" s="372"/>
      <c r="F177" s="217">
        <f>F7+F11+F17+F37+F48+F175</f>
        <v>0</v>
      </c>
    </row>
  </sheetData>
  <sheetProtection algorithmName="SHA-512" hashValue="waPEECnftxBD5VbiWDYbVLnrpwmluA7pTdiec+YNAC+L9UKlGj0RA3OuS0h+yEGR/GTupzF0G2Lp0ydhHgxxbQ==" saltValue="r+lrGplBKTQ75liz96iRRw==" spinCount="100000" sheet="1" objects="1" scenarios="1"/>
  <mergeCells count="5">
    <mergeCell ref="B72:F72"/>
    <mergeCell ref="B63:F63"/>
    <mergeCell ref="B82:F82"/>
    <mergeCell ref="B118:F118"/>
    <mergeCell ref="B125:F125"/>
  </mergeCells>
  <phoneticPr fontId="49" type="noConversion"/>
  <pageMargins left="0.70866141732283461" right="0.70866141732283461" top="0.74803149606299213" bottom="0.74803149606299213" header="0.31496062992125984" footer="0.31496062992125984"/>
  <pageSetup paperSize="9" scale="99" orientation="portrait" r:id="rId1"/>
  <headerFooter alignWithMargins="0">
    <oddFooter>&amp;C&amp;P/&amp;N</oddFooter>
  </headerFooter>
  <rowBreaks count="3" manualBreakCount="3">
    <brk id="38" max="16383" man="1"/>
    <brk id="71" max="16383" man="1"/>
    <brk id="1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4</vt:i4>
      </vt:variant>
    </vt:vector>
  </HeadingPairs>
  <TitlesOfParts>
    <vt:vector size="9" baseType="lpstr">
      <vt:lpstr>SK-REKAP </vt:lpstr>
      <vt:lpstr>kanal-15-02</vt:lpstr>
      <vt:lpstr>kanal-15-02.1</vt:lpstr>
      <vt:lpstr>kanal-15-02.2</vt:lpstr>
      <vt:lpstr>Črpališče Č PE-02</vt:lpstr>
      <vt:lpstr>'SK-REKAP '!Področje_tiskanja</vt:lpstr>
      <vt:lpstr>'kanal-15-02'!Tiskanje_naslovov</vt:lpstr>
      <vt:lpstr>'kanal-15-02.1'!Tiskanje_naslovov</vt:lpstr>
      <vt:lpstr>'kanal-15-02.2'!Tiskanje_naslovov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2020-06-10T09:22:27Z</cp:lastPrinted>
  <dcterms:created xsi:type="dcterms:W3CDTF">1997-01-31T12:20:41Z</dcterms:created>
  <dcterms:modified xsi:type="dcterms:W3CDTF">2020-09-03T11:26:56Z</dcterms:modified>
</cp:coreProperties>
</file>